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5c920a2418e6af72628f44c634270144d4000c23/48103106516/b2fc8081-5ab0-42e6-a724-2f1cc75d54b1/"/>
    </mc:Choice>
  </mc:AlternateContent>
  <xr:revisionPtr revIDLastSave="0" documentId="13_ncr:1_{156EA944-8891-444C-8141-042D332D3FD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0" i="1" l="1"/>
  <c r="E74" i="1"/>
  <c r="J74" i="1"/>
  <c r="K78" i="1"/>
  <c r="K94" i="1"/>
  <c r="J78" i="1"/>
  <c r="M9" i="1"/>
  <c r="M10" i="1"/>
  <c r="M11" i="1"/>
  <c r="M12" i="1"/>
  <c r="M13" i="1"/>
  <c r="M14" i="1"/>
  <c r="M15" i="1"/>
  <c r="M17" i="1"/>
  <c r="M18" i="1"/>
  <c r="M20" i="1"/>
  <c r="M21" i="1"/>
  <c r="M22" i="1"/>
  <c r="M23" i="1"/>
  <c r="M24" i="1"/>
  <c r="M25" i="1"/>
  <c r="M26" i="1"/>
  <c r="M28" i="1"/>
  <c r="M29" i="1"/>
  <c r="M30" i="1"/>
  <c r="M31" i="1"/>
  <c r="M32" i="1"/>
  <c r="M33" i="1"/>
  <c r="M34" i="1"/>
  <c r="M35" i="1"/>
  <c r="M36" i="1"/>
  <c r="M37" i="1"/>
  <c r="M38" i="1"/>
  <c r="M42" i="1"/>
  <c r="M44" i="1"/>
  <c r="M45" i="1"/>
  <c r="M46" i="1"/>
  <c r="M47" i="1"/>
  <c r="M48" i="1"/>
  <c r="M49" i="1"/>
  <c r="M50" i="1"/>
  <c r="M51" i="1"/>
  <c r="M53" i="1"/>
  <c r="M54" i="1"/>
  <c r="M55" i="1"/>
  <c r="M56" i="1"/>
  <c r="M57" i="1"/>
  <c r="M58" i="1"/>
  <c r="M59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7" i="1"/>
  <c r="M78" i="1"/>
  <c r="M79" i="1"/>
  <c r="M80" i="1"/>
  <c r="M81" i="1"/>
  <c r="M82" i="1"/>
  <c r="M83" i="1"/>
  <c r="M84" i="1"/>
  <c r="M85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10" i="1"/>
  <c r="M112" i="1"/>
  <c r="M113" i="1"/>
  <c r="M115" i="1"/>
  <c r="M116" i="1"/>
  <c r="M118" i="1"/>
  <c r="M119" i="1"/>
  <c r="M120" i="1"/>
  <c r="M121" i="1"/>
  <c r="M123" i="1"/>
  <c r="M124" i="1"/>
  <c r="L122" i="1"/>
  <c r="L117" i="1"/>
  <c r="L114" i="1"/>
  <c r="L112" i="1"/>
  <c r="L111" i="1"/>
  <c r="L110" i="1"/>
  <c r="L109" i="1"/>
  <c r="L108" i="1" s="1"/>
  <c r="L107" i="1" s="1"/>
  <c r="L97" i="1"/>
  <c r="L90" i="1"/>
  <c r="L86" i="1"/>
  <c r="M86" i="1" s="1"/>
  <c r="L83" i="1"/>
  <c r="L80" i="1"/>
  <c r="L77" i="1"/>
  <c r="L76" i="1"/>
  <c r="L75" i="1" s="1"/>
  <c r="L74" i="1" s="1"/>
  <c r="L66" i="1"/>
  <c r="L60" i="1"/>
  <c r="L43" i="1" s="1"/>
  <c r="L56" i="1"/>
  <c r="L52" i="1"/>
  <c r="L49" i="1"/>
  <c r="L46" i="1"/>
  <c r="L41" i="1" s="1"/>
  <c r="L40" i="1" s="1"/>
  <c r="L39" i="1" s="1"/>
  <c r="L44" i="1"/>
  <c r="L42" i="1"/>
  <c r="L31" i="1"/>
  <c r="L27" i="1"/>
  <c r="L10" i="1" s="1"/>
  <c r="L23" i="1"/>
  <c r="L19" i="1"/>
  <c r="L16" i="1"/>
  <c r="L13" i="1"/>
  <c r="L11" i="1"/>
  <c r="L9" i="1"/>
  <c r="L8" i="1"/>
  <c r="L7" i="1" s="1"/>
  <c r="L6" i="1" s="1"/>
  <c r="K122" i="1"/>
  <c r="M122" i="1" s="1"/>
  <c r="K117" i="1"/>
  <c r="K114" i="1"/>
  <c r="K112" i="1"/>
  <c r="K110" i="1"/>
  <c r="K97" i="1"/>
  <c r="K90" i="1"/>
  <c r="K86" i="1"/>
  <c r="K83" i="1"/>
  <c r="K80" i="1"/>
  <c r="K77" i="1"/>
  <c r="K66" i="1"/>
  <c r="K60" i="1"/>
  <c r="K43" i="1" s="1"/>
  <c r="M43" i="1" s="1"/>
  <c r="K56" i="1"/>
  <c r="K52" i="1"/>
  <c r="K49" i="1"/>
  <c r="K46" i="1"/>
  <c r="K44" i="1"/>
  <c r="K42" i="1"/>
  <c r="K31" i="1"/>
  <c r="K27" i="1"/>
  <c r="K10" i="1" s="1"/>
  <c r="K23" i="1"/>
  <c r="K19" i="1"/>
  <c r="K16" i="1"/>
  <c r="M16" i="1" s="1"/>
  <c r="K13" i="1"/>
  <c r="K11" i="1"/>
  <c r="K9" i="1"/>
  <c r="M60" i="1" l="1"/>
  <c r="K111" i="1"/>
  <c r="M111" i="1" s="1"/>
  <c r="M114" i="1"/>
  <c r="K109" i="1"/>
  <c r="K108" i="1" s="1"/>
  <c r="M108" i="1" s="1"/>
  <c r="M117" i="1"/>
  <c r="K76" i="1"/>
  <c r="K75" i="1" s="1"/>
  <c r="M76" i="1"/>
  <c r="K41" i="1"/>
  <c r="K40" i="1" s="1"/>
  <c r="K39" i="1" s="1"/>
  <c r="M39" i="1" s="1"/>
  <c r="M41" i="1"/>
  <c r="M52" i="1"/>
  <c r="M40" i="1"/>
  <c r="K8" i="1"/>
  <c r="K7" i="1" s="1"/>
  <c r="M7" i="1" s="1"/>
  <c r="M8" i="1"/>
  <c r="M19" i="1"/>
  <c r="M27" i="1"/>
  <c r="K6" i="1"/>
  <c r="M6" i="1" s="1"/>
  <c r="J93" i="1"/>
  <c r="J94" i="1"/>
  <c r="J95" i="1"/>
  <c r="H78" i="1"/>
  <c r="H94" i="1"/>
  <c r="I122" i="1"/>
  <c r="I111" i="1" s="1"/>
  <c r="I117" i="1"/>
  <c r="I109" i="1" s="1"/>
  <c r="I114" i="1"/>
  <c r="I112" i="1"/>
  <c r="I110" i="1"/>
  <c r="I97" i="1"/>
  <c r="I90" i="1"/>
  <c r="I77" i="1" s="1"/>
  <c r="I86" i="1"/>
  <c r="I83" i="1"/>
  <c r="I80" i="1"/>
  <c r="I66" i="1"/>
  <c r="I60" i="1"/>
  <c r="I43" i="1" s="1"/>
  <c r="I56" i="1"/>
  <c r="I42" i="1" s="1"/>
  <c r="I52" i="1"/>
  <c r="I49" i="1"/>
  <c r="I46" i="1"/>
  <c r="I44" i="1"/>
  <c r="I31" i="1"/>
  <c r="I27" i="1"/>
  <c r="I10" i="1" s="1"/>
  <c r="I23" i="1"/>
  <c r="I9" i="1" s="1"/>
  <c r="I19" i="1"/>
  <c r="I16" i="1"/>
  <c r="I13" i="1"/>
  <c r="I11" i="1"/>
  <c r="H122" i="1"/>
  <c r="H111" i="1" s="1"/>
  <c r="H117" i="1"/>
  <c r="H114" i="1"/>
  <c r="H112" i="1"/>
  <c r="H110" i="1"/>
  <c r="H97" i="1"/>
  <c r="H90" i="1"/>
  <c r="H86" i="1"/>
  <c r="H83" i="1"/>
  <c r="H80" i="1"/>
  <c r="H77" i="1"/>
  <c r="H66" i="1"/>
  <c r="H60" i="1"/>
  <c r="H43" i="1" s="1"/>
  <c r="H56" i="1"/>
  <c r="H42" i="1" s="1"/>
  <c r="H52" i="1"/>
  <c r="H49" i="1"/>
  <c r="H46" i="1"/>
  <c r="H44" i="1"/>
  <c r="H31" i="1"/>
  <c r="H27" i="1"/>
  <c r="H10" i="1" s="1"/>
  <c r="H23" i="1"/>
  <c r="H9" i="1" s="1"/>
  <c r="H19" i="1"/>
  <c r="H16" i="1"/>
  <c r="H13" i="1"/>
  <c r="H11" i="1"/>
  <c r="K107" i="1" l="1"/>
  <c r="M107" i="1" s="1"/>
  <c r="M109" i="1"/>
  <c r="K74" i="1"/>
  <c r="M74" i="1" s="1"/>
  <c r="M75" i="1"/>
  <c r="I76" i="1"/>
  <c r="I75" i="1" s="1"/>
  <c r="I74" i="1" s="1"/>
  <c r="H76" i="1"/>
  <c r="H75" i="1" s="1"/>
  <c r="H74" i="1" s="1"/>
  <c r="I8" i="1"/>
  <c r="I7" i="1" s="1"/>
  <c r="I6" i="1" s="1"/>
  <c r="I41" i="1"/>
  <c r="I40" i="1" s="1"/>
  <c r="I39" i="1" s="1"/>
  <c r="I108" i="1"/>
  <c r="H109" i="1"/>
  <c r="H108" i="1" s="1"/>
  <c r="H107" i="1" s="1"/>
  <c r="H41" i="1"/>
  <c r="H8" i="1"/>
  <c r="I107" i="1"/>
  <c r="G61" i="1"/>
  <c r="J61" i="1" s="1"/>
  <c r="F60" i="1"/>
  <c r="G12" i="1"/>
  <c r="J12" i="1" s="1"/>
  <c r="G14" i="1"/>
  <c r="J14" i="1" s="1"/>
  <c r="G15" i="1"/>
  <c r="J15" i="1" s="1"/>
  <c r="G17" i="1"/>
  <c r="J17" i="1" s="1"/>
  <c r="G18" i="1"/>
  <c r="J18" i="1" s="1"/>
  <c r="G20" i="1"/>
  <c r="J20" i="1" s="1"/>
  <c r="G21" i="1"/>
  <c r="J21" i="1" s="1"/>
  <c r="G22" i="1"/>
  <c r="J22" i="1" s="1"/>
  <c r="G24" i="1"/>
  <c r="J24" i="1" s="1"/>
  <c r="G25" i="1"/>
  <c r="J25" i="1" s="1"/>
  <c r="G26" i="1"/>
  <c r="J26" i="1" s="1"/>
  <c r="G28" i="1"/>
  <c r="J28" i="1" s="1"/>
  <c r="G29" i="1"/>
  <c r="J29" i="1" s="1"/>
  <c r="G30" i="1"/>
  <c r="J30" i="1" s="1"/>
  <c r="G32" i="1"/>
  <c r="J32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G45" i="1"/>
  <c r="J45" i="1" s="1"/>
  <c r="G47" i="1"/>
  <c r="J47" i="1" s="1"/>
  <c r="G48" i="1"/>
  <c r="J48" i="1" s="1"/>
  <c r="G50" i="1"/>
  <c r="J50" i="1" s="1"/>
  <c r="G51" i="1"/>
  <c r="J51" i="1" s="1"/>
  <c r="G53" i="1"/>
  <c r="J53" i="1" s="1"/>
  <c r="G54" i="1"/>
  <c r="J54" i="1" s="1"/>
  <c r="G55" i="1"/>
  <c r="J55" i="1" s="1"/>
  <c r="G57" i="1"/>
  <c r="J57" i="1" s="1"/>
  <c r="G58" i="1"/>
  <c r="J58" i="1" s="1"/>
  <c r="G59" i="1"/>
  <c r="J59" i="1" s="1"/>
  <c r="G62" i="1"/>
  <c r="J62" i="1" s="1"/>
  <c r="G63" i="1"/>
  <c r="J63" i="1" s="1"/>
  <c r="G64" i="1"/>
  <c r="J64" i="1" s="1"/>
  <c r="G65" i="1"/>
  <c r="J65" i="1" s="1"/>
  <c r="G67" i="1"/>
  <c r="J67" i="1" s="1"/>
  <c r="G68" i="1"/>
  <c r="J68" i="1" s="1"/>
  <c r="G69" i="1"/>
  <c r="J69" i="1" s="1"/>
  <c r="G70" i="1"/>
  <c r="J70" i="1" s="1"/>
  <c r="G71" i="1"/>
  <c r="J71" i="1" s="1"/>
  <c r="G72" i="1"/>
  <c r="J72" i="1" s="1"/>
  <c r="G73" i="1"/>
  <c r="J73" i="1" s="1"/>
  <c r="G79" i="1"/>
  <c r="J79" i="1" s="1"/>
  <c r="G81" i="1"/>
  <c r="J81" i="1" s="1"/>
  <c r="G82" i="1"/>
  <c r="J82" i="1" s="1"/>
  <c r="G84" i="1"/>
  <c r="J84" i="1" s="1"/>
  <c r="G85" i="1"/>
  <c r="J85" i="1" s="1"/>
  <c r="G87" i="1"/>
  <c r="J87" i="1" s="1"/>
  <c r="G88" i="1"/>
  <c r="J88" i="1" s="1"/>
  <c r="G89" i="1"/>
  <c r="J89" i="1" s="1"/>
  <c r="G91" i="1"/>
  <c r="J91" i="1" s="1"/>
  <c r="G92" i="1"/>
  <c r="J92" i="1" s="1"/>
  <c r="G96" i="1"/>
  <c r="J96" i="1" s="1"/>
  <c r="G98" i="1"/>
  <c r="J98" i="1" s="1"/>
  <c r="G99" i="1"/>
  <c r="J99" i="1" s="1"/>
  <c r="G100" i="1"/>
  <c r="J100" i="1" s="1"/>
  <c r="G101" i="1"/>
  <c r="J101" i="1" s="1"/>
  <c r="G102" i="1"/>
  <c r="J102" i="1" s="1"/>
  <c r="G103" i="1"/>
  <c r="J103" i="1" s="1"/>
  <c r="G104" i="1"/>
  <c r="J104" i="1" s="1"/>
  <c r="G105" i="1"/>
  <c r="J105" i="1" s="1"/>
  <c r="G106" i="1"/>
  <c r="J106" i="1" s="1"/>
  <c r="G113" i="1"/>
  <c r="J113" i="1" s="1"/>
  <c r="G115" i="1"/>
  <c r="J115" i="1" s="1"/>
  <c r="G116" i="1"/>
  <c r="J116" i="1" s="1"/>
  <c r="G118" i="1"/>
  <c r="J118" i="1" s="1"/>
  <c r="G119" i="1"/>
  <c r="J119" i="1" s="1"/>
  <c r="G120" i="1"/>
  <c r="J120" i="1" s="1"/>
  <c r="G121" i="1"/>
  <c r="J121" i="1" s="1"/>
  <c r="G123" i="1"/>
  <c r="J123" i="1" s="1"/>
  <c r="G124" i="1"/>
  <c r="J124" i="1" s="1"/>
  <c r="F122" i="1"/>
  <c r="F111" i="1" s="1"/>
  <c r="F117" i="1"/>
  <c r="F114" i="1"/>
  <c r="F112" i="1"/>
  <c r="F110" i="1"/>
  <c r="F97" i="1"/>
  <c r="F90" i="1"/>
  <c r="F77" i="1" s="1"/>
  <c r="F86" i="1"/>
  <c r="F83" i="1"/>
  <c r="F80" i="1"/>
  <c r="F66" i="1"/>
  <c r="F43" i="1"/>
  <c r="F56" i="1"/>
  <c r="F42" i="1" s="1"/>
  <c r="F52" i="1"/>
  <c r="F49" i="1"/>
  <c r="F46" i="1"/>
  <c r="F44" i="1"/>
  <c r="F31" i="1"/>
  <c r="F27" i="1"/>
  <c r="F10" i="1" s="1"/>
  <c r="F23" i="1"/>
  <c r="F9" i="1" s="1"/>
  <c r="F19" i="1"/>
  <c r="F16" i="1"/>
  <c r="F13" i="1"/>
  <c r="F8" i="1" s="1"/>
  <c r="F11" i="1"/>
  <c r="F109" i="1" l="1"/>
  <c r="F41" i="1"/>
  <c r="H40" i="1"/>
  <c r="H7" i="1"/>
  <c r="F76" i="1"/>
  <c r="F75" i="1" s="1"/>
  <c r="F74" i="1" s="1"/>
  <c r="F108" i="1"/>
  <c r="F107" i="1" s="1"/>
  <c r="F40" i="1"/>
  <c r="F39" i="1" s="1"/>
  <c r="F7" i="1"/>
  <c r="F6" i="1" s="1"/>
  <c r="E44" i="1"/>
  <c r="G44" i="1" s="1"/>
  <c r="J44" i="1" s="1"/>
  <c r="E60" i="1"/>
  <c r="E11" i="1"/>
  <c r="G11" i="1" s="1"/>
  <c r="J11" i="1" s="1"/>
  <c r="E27" i="1"/>
  <c r="H39" i="1" l="1"/>
  <c r="H6" i="1"/>
  <c r="E43" i="1"/>
  <c r="G43" i="1" s="1"/>
  <c r="J43" i="1" s="1"/>
  <c r="G60" i="1"/>
  <c r="J60" i="1" s="1"/>
  <c r="E10" i="1"/>
  <c r="G10" i="1" s="1"/>
  <c r="J10" i="1" s="1"/>
  <c r="G27" i="1"/>
  <c r="J27" i="1" s="1"/>
  <c r="E86" i="1"/>
  <c r="G86" i="1" s="1"/>
  <c r="J86" i="1" s="1"/>
  <c r="E83" i="1"/>
  <c r="G83" i="1" s="1"/>
  <c r="J83" i="1" s="1"/>
  <c r="E97" i="1" l="1"/>
  <c r="G97" i="1" s="1"/>
  <c r="J97" i="1" s="1"/>
  <c r="E90" i="1"/>
  <c r="G90" i="1" s="1"/>
  <c r="J90" i="1" s="1"/>
  <c r="G80" i="1"/>
  <c r="J80" i="1" s="1"/>
  <c r="E66" i="1"/>
  <c r="G66" i="1" s="1"/>
  <c r="J66" i="1" s="1"/>
  <c r="E56" i="1"/>
  <c r="G56" i="1" s="1"/>
  <c r="J56" i="1" s="1"/>
  <c r="E52" i="1"/>
  <c r="G52" i="1" s="1"/>
  <c r="J52" i="1" s="1"/>
  <c r="E49" i="1"/>
  <c r="G49" i="1" s="1"/>
  <c r="J49" i="1" s="1"/>
  <c r="E46" i="1"/>
  <c r="G46" i="1" s="1"/>
  <c r="J46" i="1" s="1"/>
  <c r="E31" i="1"/>
  <c r="G31" i="1" s="1"/>
  <c r="J31" i="1" s="1"/>
  <c r="E23" i="1"/>
  <c r="E19" i="1"/>
  <c r="G19" i="1" s="1"/>
  <c r="J19" i="1" s="1"/>
  <c r="E16" i="1"/>
  <c r="G16" i="1" s="1"/>
  <c r="J16" i="1" s="1"/>
  <c r="E13" i="1"/>
  <c r="G13" i="1" s="1"/>
  <c r="J13" i="1" s="1"/>
  <c r="E112" i="1"/>
  <c r="G112" i="1" s="1"/>
  <c r="J112" i="1" s="1"/>
  <c r="E122" i="1"/>
  <c r="G122" i="1" s="1"/>
  <c r="J122" i="1" s="1"/>
  <c r="E117" i="1"/>
  <c r="G117" i="1" s="1"/>
  <c r="J117" i="1" s="1"/>
  <c r="E114" i="1"/>
  <c r="G114" i="1" s="1"/>
  <c r="J114" i="1" s="1"/>
  <c r="E9" i="1" l="1"/>
  <c r="G9" i="1" s="1"/>
  <c r="J9" i="1" s="1"/>
  <c r="G23" i="1"/>
  <c r="J23" i="1" s="1"/>
  <c r="E8" i="1"/>
  <c r="G8" i="1" s="1"/>
  <c r="J8" i="1" s="1"/>
  <c r="E111" i="1"/>
  <c r="G111" i="1" s="1"/>
  <c r="J111" i="1" s="1"/>
  <c r="E77" i="1"/>
  <c r="G77" i="1" s="1"/>
  <c r="J77" i="1" s="1"/>
  <c r="E42" i="1"/>
  <c r="G42" i="1" s="1"/>
  <c r="J42" i="1" s="1"/>
  <c r="E110" i="1"/>
  <c r="G110" i="1" s="1"/>
  <c r="J110" i="1" s="1"/>
  <c r="E109" i="1"/>
  <c r="G109" i="1" s="1"/>
  <c r="J109" i="1" s="1"/>
  <c r="E41" i="1"/>
  <c r="G41" i="1" s="1"/>
  <c r="J41" i="1" s="1"/>
  <c r="E76" i="1"/>
  <c r="G76" i="1" s="1"/>
  <c r="J76" i="1" s="1"/>
  <c r="E7" i="1" l="1"/>
  <c r="E75" i="1"/>
  <c r="G75" i="1" s="1"/>
  <c r="J75" i="1" s="1"/>
  <c r="E40" i="1"/>
  <c r="E108" i="1"/>
  <c r="G108" i="1" s="1"/>
  <c r="J108" i="1" s="1"/>
  <c r="E39" i="1" l="1"/>
  <c r="G39" i="1" s="1"/>
  <c r="J39" i="1" s="1"/>
  <c r="G40" i="1"/>
  <c r="J40" i="1" s="1"/>
  <c r="E6" i="1"/>
  <c r="G6" i="1" s="1"/>
  <c r="J6" i="1" s="1"/>
  <c r="G7" i="1"/>
  <c r="J7" i="1" s="1"/>
  <c r="E107" i="1"/>
  <c r="G107" i="1" s="1"/>
  <c r="J107" i="1" s="1"/>
  <c r="G74" i="1"/>
</calcChain>
</file>

<file path=xl/sharedStrings.xml><?xml version="1.0" encoding="utf-8"?>
<sst xmlns="http://schemas.openxmlformats.org/spreadsheetml/2006/main" count="117" uniqueCount="43">
  <si>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</si>
  <si>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</si>
  <si>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</si>
  <si>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</si>
  <si>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</si>
  <si>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</si>
  <si>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</si>
  <si>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</si>
  <si>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</si>
  <si>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</si>
  <si>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</si>
  <si>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</si>
  <si>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</si>
  <si>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</si>
  <si>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</si>
  <si>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</si>
  <si>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</si>
  <si>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</si>
  <si>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</si>
  <si>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</si>
  <si>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</si>
  <si>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</si>
  <si>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</si>
  <si>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</si>
  <si>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</si>
  <si>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</si>
  <si>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</si>
  <si>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</si>
  <si>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</si>
  <si>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reserv</t>
  </si>
  <si>
    <t>Käesoleva käskkirja lisa 1 (Justiitsministeeriumi eelarve) alusel kehtestatud vanglate reservi koondülevaade (*informatiivne)</t>
  </si>
  <si>
    <t>Investeeringud masinatesse ja seadmetesse</t>
  </si>
  <si>
    <t>IN004080</t>
  </si>
  <si>
    <t>Vanglate 2024. aasta eelarve</t>
  </si>
  <si>
    <t>.2024. a käskkirja nr</t>
  </si>
  <si>
    <t>Vanglate turvalisus toimepidevus</t>
  </si>
  <si>
    <t>IN030009</t>
  </si>
  <si>
    <t>Eelarve muudatused</t>
  </si>
  <si>
    <t>2024. a eelarve kokku</t>
  </si>
  <si>
    <t>Ülekantavad vahendid</t>
  </si>
  <si>
    <t xml:space="preserve">2024. a esialgne eelarve </t>
  </si>
  <si>
    <t>Kuni käskkirja jõustumiseni kehtiv 2024 a. eelarve</t>
  </si>
  <si>
    <t>Seaduse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</si>
</sst>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0" applyFont="1" applyAlignment="1">
      <alignment horizontal="left" indent="1"/>
    </xf>
    <xf numFmtId="0" fontId="7" fillId="0" borderId="0" xfId="1" applyFont="1"/>
    <xf numFmtId="0" fontId="3" fillId="0" borderId="0" xfId="1" applyFont="1" applyAlignment="1">
      <alignment horizontal="left" indent="1"/>
    </xf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4"/>
  <sheetViews>
    <sheetView showZeros="0" tabSelected="1" zoomScaleNormal="100" workbookViewId="0">
      <pane xSplit="4" ySplit="5" topLeftCell="E87" activePane="bottomRight" state="frozen"/>
      <selection pane="topRight" activeCell="E1" sqref="E1"/>
      <selection pane="bottomLeft" activeCell="A6" sqref="A6"/>
      <selection pane="bottomRight" activeCell="K62" sqref="K62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6.21875" customWidth="1"/>
    <col min="6" max="6" width="15.21875" hidden="1" customWidth="1"/>
    <col min="7" max="7" width="14.33203125" hidden="1" customWidth="1"/>
    <col min="8" max="8" width="13" hidden="1" customWidth="1"/>
    <col min="9" max="9" width="13.44140625" hidden="1" customWidth="1"/>
    <col min="10" max="10" width="15.88671875" customWidth="1"/>
    <col min="11" max="13" width="14.21875" customWidth="1"/>
  </cols>
  <sheetData>
    <row r="1" spans="1:13" x14ac:dyDescent="0.3">
      <c r="M1" s="26" t="s">
        <v>34</v>
      </c>
    </row>
    <row r="2" spans="1:13" x14ac:dyDescent="0.3">
      <c r="M2" s="27" t="s">
        <v>27</v>
      </c>
    </row>
    <row r="3" spans="1:13" ht="15.6" x14ac:dyDescent="0.3">
      <c r="A3" s="28" t="s">
        <v>33</v>
      </c>
    </row>
    <row r="5" spans="1:13" ht="55.2" customHeight="1" x14ac:dyDescent="0.3">
      <c r="A5" s="25"/>
      <c r="B5" s="25" t="s">
        <v>24</v>
      </c>
      <c r="C5" s="25" t="s">
        <v>25</v>
      </c>
      <c r="D5" s="25" t="s">
        <v>26</v>
      </c>
      <c r="E5" s="55" t="s">
        <v>40</v>
      </c>
      <c r="F5" s="55" t="s">
        <v>37</v>
      </c>
      <c r="G5" s="55" t="s">
        <v>41</v>
      </c>
      <c r="H5" s="55" t="s">
        <v>37</v>
      </c>
      <c r="I5" s="55" t="s">
        <v>39</v>
      </c>
      <c r="J5" s="55" t="s">
        <v>41</v>
      </c>
      <c r="K5" s="55" t="s">
        <v>37</v>
      </c>
      <c r="L5" s="55" t="s">
        <v>42</v>
      </c>
      <c r="M5" s="55" t="s">
        <v>38</v>
      </c>
    </row>
    <row r="6" spans="1:13" ht="17.399999999999999" x14ac:dyDescent="0.35">
      <c r="A6" s="1" t="s">
        <v>13</v>
      </c>
      <c r="B6" s="2"/>
      <c r="C6" s="2"/>
      <c r="D6" s="3"/>
      <c r="E6" s="19">
        <f>E7+E10</f>
        <v>29832301.669369999</v>
      </c>
      <c r="F6" s="19">
        <f>F7+F10</f>
        <v>0</v>
      </c>
      <c r="G6" s="19">
        <f>E6+F6</f>
        <v>29832301.669369999</v>
      </c>
      <c r="H6" s="19">
        <f>H7+H10</f>
        <v>414260</v>
      </c>
      <c r="I6" s="19">
        <f>I7+I10</f>
        <v>486200</v>
      </c>
      <c r="J6" s="19">
        <f>G6+H6+I6</f>
        <v>30732761.669369999</v>
      </c>
      <c r="K6" s="19">
        <f>K7+K10</f>
        <v>6095</v>
      </c>
      <c r="L6" s="19">
        <f>L7+L10</f>
        <v>0</v>
      </c>
      <c r="M6" s="19">
        <f>J6+K6+L6</f>
        <v>30738856.669369999</v>
      </c>
    </row>
    <row r="7" spans="1:13" ht="17.399999999999999" x14ac:dyDescent="0.35">
      <c r="A7" s="1" t="s">
        <v>0</v>
      </c>
      <c r="B7" s="2"/>
      <c r="C7" s="2"/>
      <c r="D7" s="3"/>
      <c r="E7" s="19">
        <f>E8+E9</f>
        <v>29418285.669369999</v>
      </c>
      <c r="F7" s="19">
        <f>F8+F9</f>
        <v>0</v>
      </c>
      <c r="G7" s="19">
        <f t="shared" ref="G7:G71" si="0">E7+F7</f>
        <v>29418285.669369999</v>
      </c>
      <c r="H7" s="19">
        <f>H8+H9</f>
        <v>402660</v>
      </c>
      <c r="I7" s="19">
        <f>I8+I9</f>
        <v>486200</v>
      </c>
      <c r="J7" s="19">
        <f t="shared" ref="J7:J70" si="1">G7+H7+I7</f>
        <v>30307145.669369999</v>
      </c>
      <c r="K7" s="19">
        <f>K8+K9</f>
        <v>-4905</v>
      </c>
      <c r="L7" s="19">
        <f>L8+L9</f>
        <v>0</v>
      </c>
      <c r="M7" s="19">
        <f t="shared" ref="M7:M70" si="2">J7+K7+L7</f>
        <v>30302240.669369999</v>
      </c>
    </row>
    <row r="8" spans="1:13" ht="15.6" x14ac:dyDescent="0.3">
      <c r="A8" s="4" t="s">
        <v>1</v>
      </c>
      <c r="B8" s="2"/>
      <c r="C8" s="2"/>
      <c r="D8" s="3"/>
      <c r="E8" s="20">
        <f>E13+E16+E19+E32+E33+E36</f>
        <v>26963305.566833332</v>
      </c>
      <c r="F8" s="20">
        <f>F13+F16+F19+F32+F33+F36</f>
        <v>0</v>
      </c>
      <c r="G8" s="20">
        <f t="shared" si="0"/>
        <v>26963305.566833332</v>
      </c>
      <c r="H8" s="20">
        <f>H13+H16+H19+H32+H33+H36</f>
        <v>402660</v>
      </c>
      <c r="I8" s="20">
        <f>I13+I16+I19+I32+I33+I36</f>
        <v>486200</v>
      </c>
      <c r="J8" s="20">
        <f t="shared" si="1"/>
        <v>27852165.566833332</v>
      </c>
      <c r="K8" s="20">
        <f>K13+K16+K19+K32+K33+K36</f>
        <v>-4905</v>
      </c>
      <c r="L8" s="20">
        <f>L13+L16+L19+L32+L33+L36</f>
        <v>0</v>
      </c>
      <c r="M8" s="20">
        <f t="shared" si="2"/>
        <v>27847260.566833332</v>
      </c>
    </row>
    <row r="9" spans="1:13" ht="15.6" x14ac:dyDescent="0.3">
      <c r="A9" s="5" t="s">
        <v>2</v>
      </c>
      <c r="B9" s="2"/>
      <c r="C9" s="2"/>
      <c r="D9" s="3"/>
      <c r="E9" s="21">
        <f>E23+E34</f>
        <v>2454980.1025366662</v>
      </c>
      <c r="F9" s="21">
        <f>F23+F34</f>
        <v>0</v>
      </c>
      <c r="G9" s="21">
        <f t="shared" si="0"/>
        <v>2454980.1025366662</v>
      </c>
      <c r="H9" s="21">
        <f>H23+H34</f>
        <v>0</v>
      </c>
      <c r="I9" s="21">
        <f>I23+I34</f>
        <v>0</v>
      </c>
      <c r="J9" s="21">
        <f t="shared" si="1"/>
        <v>2454980.1025366662</v>
      </c>
      <c r="K9" s="21">
        <f>K23+K34</f>
        <v>0</v>
      </c>
      <c r="L9" s="21">
        <f>L23+L34</f>
        <v>0</v>
      </c>
      <c r="M9" s="21">
        <f t="shared" si="2"/>
        <v>2454980.1025366662</v>
      </c>
    </row>
    <row r="10" spans="1:13" ht="15.6" x14ac:dyDescent="0.3">
      <c r="A10" s="4" t="s">
        <v>3</v>
      </c>
      <c r="B10" s="2"/>
      <c r="C10" s="2"/>
      <c r="D10" s="3"/>
      <c r="E10" s="54">
        <f>E27</f>
        <v>414016</v>
      </c>
      <c r="F10" s="54">
        <f>F27</f>
        <v>0</v>
      </c>
      <c r="G10" s="54">
        <f t="shared" si="0"/>
        <v>414016</v>
      </c>
      <c r="H10" s="54">
        <f>H27</f>
        <v>11600</v>
      </c>
      <c r="I10" s="54">
        <f>I27</f>
        <v>0</v>
      </c>
      <c r="J10" s="54">
        <f t="shared" si="1"/>
        <v>425616</v>
      </c>
      <c r="K10" s="54">
        <f>K27</f>
        <v>11000</v>
      </c>
      <c r="L10" s="54">
        <f>L27</f>
        <v>0</v>
      </c>
      <c r="M10" s="54">
        <f t="shared" si="2"/>
        <v>436616</v>
      </c>
    </row>
    <row r="11" spans="1:13" ht="15.6" x14ac:dyDescent="0.3">
      <c r="A11" s="51" t="s">
        <v>4</v>
      </c>
      <c r="B11" s="2"/>
      <c r="C11" s="2"/>
      <c r="D11" s="3"/>
      <c r="E11" s="21">
        <f>E29</f>
        <v>74659</v>
      </c>
      <c r="F11" s="21">
        <f>F29</f>
        <v>0</v>
      </c>
      <c r="G11" s="21">
        <f t="shared" si="0"/>
        <v>74659</v>
      </c>
      <c r="H11" s="21">
        <f>H29</f>
        <v>0</v>
      </c>
      <c r="I11" s="21">
        <f>I29</f>
        <v>0</v>
      </c>
      <c r="J11" s="21">
        <f t="shared" si="1"/>
        <v>74659</v>
      </c>
      <c r="K11" s="21">
        <f>K29</f>
        <v>0</v>
      </c>
      <c r="L11" s="21">
        <f>L29</f>
        <v>0</v>
      </c>
      <c r="M11" s="21">
        <f t="shared" si="2"/>
        <v>74659</v>
      </c>
    </row>
    <row r="12" spans="1:13" x14ac:dyDescent="0.3">
      <c r="A12" s="3"/>
      <c r="B12" s="2"/>
      <c r="C12" s="2"/>
      <c r="D12" s="3"/>
      <c r="E12" s="3"/>
      <c r="F12" s="3"/>
      <c r="G12" s="3">
        <f t="shared" si="0"/>
        <v>0</v>
      </c>
      <c r="H12" s="3"/>
      <c r="I12" s="3"/>
      <c r="J12" s="3">
        <f t="shared" si="1"/>
        <v>0</v>
      </c>
      <c r="K12" s="3"/>
      <c r="L12" s="3"/>
      <c r="M12" s="3">
        <f t="shared" si="2"/>
        <v>0</v>
      </c>
    </row>
    <row r="13" spans="1:13" x14ac:dyDescent="0.3">
      <c r="A13" s="8" t="s">
        <v>14</v>
      </c>
      <c r="B13" s="6"/>
      <c r="C13" s="13"/>
      <c r="D13" s="13"/>
      <c r="E13" s="24">
        <f>E14</f>
        <v>2500</v>
      </c>
      <c r="F13" s="24">
        <f>F14</f>
        <v>0</v>
      </c>
      <c r="G13" s="24">
        <f t="shared" si="0"/>
        <v>2500</v>
      </c>
      <c r="H13" s="24">
        <f>H14</f>
        <v>0</v>
      </c>
      <c r="I13" s="24">
        <f>I14</f>
        <v>0</v>
      </c>
      <c r="J13" s="24">
        <f t="shared" si="1"/>
        <v>2500</v>
      </c>
      <c r="K13" s="24">
        <f>K14</f>
        <v>0</v>
      </c>
      <c r="L13" s="24">
        <f>L14</f>
        <v>0</v>
      </c>
      <c r="M13" s="24">
        <f t="shared" si="2"/>
        <v>2500</v>
      </c>
    </row>
    <row r="14" spans="1:13" x14ac:dyDescent="0.3">
      <c r="A14" s="12" t="s">
        <v>15</v>
      </c>
      <c r="B14" s="11">
        <v>20</v>
      </c>
      <c r="C14" s="11">
        <v>41</v>
      </c>
      <c r="D14" s="11" t="s">
        <v>16</v>
      </c>
      <c r="E14" s="23">
        <v>2500</v>
      </c>
      <c r="F14" s="23"/>
      <c r="G14" s="23">
        <f t="shared" si="0"/>
        <v>2500</v>
      </c>
      <c r="H14" s="23"/>
      <c r="I14" s="23"/>
      <c r="J14" s="23">
        <f t="shared" si="1"/>
        <v>2500</v>
      </c>
      <c r="K14" s="23"/>
      <c r="L14" s="23"/>
      <c r="M14" s="23">
        <f t="shared" si="2"/>
        <v>2500</v>
      </c>
    </row>
    <row r="15" spans="1:13" ht="15.6" x14ac:dyDescent="0.3">
      <c r="A15" s="4"/>
      <c r="B15" s="2"/>
      <c r="C15" s="14"/>
      <c r="D15" s="14"/>
      <c r="E15" s="3"/>
      <c r="F15" s="3"/>
      <c r="G15" s="3">
        <f t="shared" si="0"/>
        <v>0</v>
      </c>
      <c r="H15" s="3"/>
      <c r="I15" s="3"/>
      <c r="J15" s="3">
        <f t="shared" si="1"/>
        <v>0</v>
      </c>
      <c r="K15" s="3"/>
      <c r="L15" s="3"/>
      <c r="M15" s="3">
        <f t="shared" si="2"/>
        <v>0</v>
      </c>
    </row>
    <row r="16" spans="1:13" x14ac:dyDescent="0.3">
      <c r="A16" s="8" t="s">
        <v>5</v>
      </c>
      <c r="B16" s="6"/>
      <c r="C16" s="13"/>
      <c r="D16" s="13"/>
      <c r="E16" s="22">
        <f>E17</f>
        <v>15786980</v>
      </c>
      <c r="F16" s="22">
        <f>F17</f>
        <v>0</v>
      </c>
      <c r="G16" s="22">
        <f t="shared" si="0"/>
        <v>15786980</v>
      </c>
      <c r="H16" s="22">
        <f>H17</f>
        <v>579724</v>
      </c>
      <c r="I16" s="22">
        <f>I17</f>
        <v>0</v>
      </c>
      <c r="J16" s="22">
        <f t="shared" si="1"/>
        <v>16366704</v>
      </c>
      <c r="K16" s="22">
        <f>K17</f>
        <v>22000</v>
      </c>
      <c r="L16" s="22">
        <f>L17</f>
        <v>0</v>
      </c>
      <c r="M16" s="22">
        <f t="shared" si="2"/>
        <v>16388704</v>
      </c>
    </row>
    <row r="17" spans="1:13" x14ac:dyDescent="0.3">
      <c r="A17" s="9" t="s">
        <v>6</v>
      </c>
      <c r="B17" s="11">
        <v>20</v>
      </c>
      <c r="C17" s="11">
        <v>50</v>
      </c>
      <c r="D17" s="11"/>
      <c r="E17" s="23">
        <v>15786980</v>
      </c>
      <c r="F17" s="23"/>
      <c r="G17" s="23">
        <f t="shared" si="0"/>
        <v>15786980</v>
      </c>
      <c r="H17" s="23">
        <v>579724</v>
      </c>
      <c r="I17" s="23"/>
      <c r="J17" s="23">
        <f t="shared" si="1"/>
        <v>16366704</v>
      </c>
      <c r="K17" s="23">
        <v>22000</v>
      </c>
      <c r="L17" s="23"/>
      <c r="M17" s="23">
        <f t="shared" si="2"/>
        <v>16388704</v>
      </c>
    </row>
    <row r="18" spans="1:13" x14ac:dyDescent="0.3">
      <c r="A18" s="3"/>
      <c r="B18" s="11"/>
      <c r="C18" s="11"/>
      <c r="D18" s="11"/>
      <c r="E18" s="3"/>
      <c r="F18" s="3"/>
      <c r="G18" s="3">
        <f t="shared" si="0"/>
        <v>0</v>
      </c>
      <c r="H18" s="3"/>
      <c r="I18" s="3"/>
      <c r="J18" s="3">
        <f t="shared" si="1"/>
        <v>0</v>
      </c>
      <c r="K18" s="3"/>
      <c r="L18" s="3"/>
      <c r="M18" s="3">
        <f t="shared" si="2"/>
        <v>0</v>
      </c>
    </row>
    <row r="19" spans="1:13" x14ac:dyDescent="0.3">
      <c r="A19" s="8" t="s">
        <v>7</v>
      </c>
      <c r="B19" s="15"/>
      <c r="C19" s="15"/>
      <c r="D19" s="15"/>
      <c r="E19" s="22">
        <f>E20+E21</f>
        <v>10942075.566833332</v>
      </c>
      <c r="F19" s="22">
        <f>F20+F21</f>
        <v>0</v>
      </c>
      <c r="G19" s="22">
        <f t="shared" si="0"/>
        <v>10942075.566833332</v>
      </c>
      <c r="H19" s="22">
        <f>H20+H21</f>
        <v>-177064</v>
      </c>
      <c r="I19" s="22">
        <f>I20+I21</f>
        <v>486200</v>
      </c>
      <c r="J19" s="22">
        <f t="shared" si="1"/>
        <v>11251211.566833332</v>
      </c>
      <c r="K19" s="22">
        <f>K20+K21</f>
        <v>-26905</v>
      </c>
      <c r="L19" s="22">
        <f>L20+L21</f>
        <v>0</v>
      </c>
      <c r="M19" s="22">
        <f t="shared" si="2"/>
        <v>11224306.566833332</v>
      </c>
    </row>
    <row r="20" spans="1:13" x14ac:dyDescent="0.3">
      <c r="A20" s="9" t="s">
        <v>8</v>
      </c>
      <c r="B20" s="11">
        <v>20</v>
      </c>
      <c r="C20" s="11">
        <v>55</v>
      </c>
      <c r="D20" s="11"/>
      <c r="E20" s="23">
        <v>1757143</v>
      </c>
      <c r="F20" s="23"/>
      <c r="G20" s="23">
        <f t="shared" si="0"/>
        <v>1757143</v>
      </c>
      <c r="H20" s="23">
        <v>-177064</v>
      </c>
      <c r="I20" s="23">
        <v>486200</v>
      </c>
      <c r="J20" s="23">
        <f t="shared" si="1"/>
        <v>2066279</v>
      </c>
      <c r="K20" s="23">
        <v>-26905</v>
      </c>
      <c r="L20" s="23"/>
      <c r="M20" s="23">
        <f t="shared" si="2"/>
        <v>2039374</v>
      </c>
    </row>
    <row r="21" spans="1:13" x14ac:dyDescent="0.3">
      <c r="A21" s="9" t="s">
        <v>17</v>
      </c>
      <c r="B21" s="11">
        <v>20</v>
      </c>
      <c r="C21" s="11">
        <v>55</v>
      </c>
      <c r="D21" s="11" t="s">
        <v>18</v>
      </c>
      <c r="E21" s="23">
        <v>9184932.5668333322</v>
      </c>
      <c r="F21" s="23"/>
      <c r="G21" s="23">
        <f t="shared" si="0"/>
        <v>9184932.5668333322</v>
      </c>
      <c r="H21" s="23"/>
      <c r="I21" s="23"/>
      <c r="J21" s="23">
        <f t="shared" si="1"/>
        <v>9184932.5668333322</v>
      </c>
      <c r="K21" s="23"/>
      <c r="L21" s="23"/>
      <c r="M21" s="23">
        <f t="shared" si="2"/>
        <v>9184932.5668333322</v>
      </c>
    </row>
    <row r="22" spans="1:13" x14ac:dyDescent="0.3">
      <c r="A22" s="9"/>
      <c r="B22" s="10"/>
      <c r="C22" s="10"/>
      <c r="D22" s="11"/>
      <c r="E22" s="3"/>
      <c r="F22" s="3"/>
      <c r="G22" s="3">
        <f t="shared" si="0"/>
        <v>0</v>
      </c>
      <c r="H22" s="3"/>
      <c r="I22" s="3"/>
      <c r="J22" s="3">
        <f t="shared" si="1"/>
        <v>0</v>
      </c>
      <c r="K22" s="3"/>
      <c r="L22" s="3"/>
      <c r="M22" s="3">
        <f t="shared" si="2"/>
        <v>0</v>
      </c>
    </row>
    <row r="23" spans="1:13" x14ac:dyDescent="0.3">
      <c r="A23" s="16" t="s">
        <v>9</v>
      </c>
      <c r="B23" s="17"/>
      <c r="C23" s="17"/>
      <c r="D23" s="15"/>
      <c r="E23" s="22">
        <f>E24+E25</f>
        <v>2435260.1025366662</v>
      </c>
      <c r="F23" s="22">
        <f>F24+F25</f>
        <v>0</v>
      </c>
      <c r="G23" s="22">
        <f t="shared" si="0"/>
        <v>2435260.1025366662</v>
      </c>
      <c r="H23" s="22">
        <f>H24+H25</f>
        <v>0</v>
      </c>
      <c r="I23" s="22">
        <f>I24+I25</f>
        <v>0</v>
      </c>
      <c r="J23" s="22">
        <f t="shared" si="1"/>
        <v>2435260.1025366662</v>
      </c>
      <c r="K23" s="22">
        <f>K24+K25</f>
        <v>0</v>
      </c>
      <c r="L23" s="22">
        <f>L24+L25</f>
        <v>0</v>
      </c>
      <c r="M23" s="22">
        <f t="shared" si="2"/>
        <v>2435260.1025366662</v>
      </c>
    </row>
    <row r="24" spans="1:13" x14ac:dyDescent="0.3">
      <c r="A24" s="12" t="s">
        <v>10</v>
      </c>
      <c r="B24" s="11">
        <v>10</v>
      </c>
      <c r="C24" s="11">
        <v>601</v>
      </c>
      <c r="D24" s="11"/>
      <c r="E24" s="23">
        <v>420891</v>
      </c>
      <c r="F24" s="23"/>
      <c r="G24" s="23">
        <f t="shared" si="0"/>
        <v>420891</v>
      </c>
      <c r="H24" s="23"/>
      <c r="I24" s="23"/>
      <c r="J24" s="23">
        <f t="shared" si="1"/>
        <v>420891</v>
      </c>
      <c r="K24" s="23"/>
      <c r="L24" s="23"/>
      <c r="M24" s="23">
        <f t="shared" si="2"/>
        <v>420891</v>
      </c>
    </row>
    <row r="25" spans="1:13" x14ac:dyDescent="0.3">
      <c r="A25" s="12" t="s">
        <v>19</v>
      </c>
      <c r="B25" s="11">
        <v>10</v>
      </c>
      <c r="C25" s="11">
        <v>601</v>
      </c>
      <c r="D25" s="11" t="s">
        <v>18</v>
      </c>
      <c r="E25" s="23">
        <v>2014369.1025366662</v>
      </c>
      <c r="F25" s="23"/>
      <c r="G25" s="23">
        <f t="shared" si="0"/>
        <v>2014369.1025366662</v>
      </c>
      <c r="H25" s="23"/>
      <c r="I25" s="23"/>
      <c r="J25" s="23">
        <f t="shared" si="1"/>
        <v>2014369.1025366662</v>
      </c>
      <c r="K25" s="23"/>
      <c r="L25" s="23"/>
      <c r="M25" s="23">
        <f t="shared" si="2"/>
        <v>2014369.1025366662</v>
      </c>
    </row>
    <row r="26" spans="1:13" x14ac:dyDescent="0.3">
      <c r="A26" s="3"/>
      <c r="B26" s="2"/>
      <c r="C26" s="2"/>
      <c r="D26" s="3"/>
      <c r="E26" s="3"/>
      <c r="F26" s="3"/>
      <c r="G26" s="3">
        <f t="shared" si="0"/>
        <v>0</v>
      </c>
      <c r="H26" s="3"/>
      <c r="I26" s="3"/>
      <c r="J26" s="3">
        <f t="shared" si="1"/>
        <v>0</v>
      </c>
      <c r="K26" s="3"/>
      <c r="L26" s="3"/>
      <c r="M26" s="3">
        <f t="shared" si="2"/>
        <v>0</v>
      </c>
    </row>
    <row r="27" spans="1:13" x14ac:dyDescent="0.3">
      <c r="A27" s="52" t="s">
        <v>11</v>
      </c>
      <c r="B27" s="2"/>
      <c r="C27" s="2"/>
      <c r="D27" s="2"/>
      <c r="E27" s="22">
        <f>E28+E29</f>
        <v>414016</v>
      </c>
      <c r="F27" s="22">
        <f>F28+F29</f>
        <v>0</v>
      </c>
      <c r="G27" s="22">
        <f t="shared" si="0"/>
        <v>414016</v>
      </c>
      <c r="H27" s="22">
        <f>H28+H29</f>
        <v>11600</v>
      </c>
      <c r="I27" s="22">
        <f>I28+I29</f>
        <v>0</v>
      </c>
      <c r="J27" s="22">
        <f t="shared" si="1"/>
        <v>425616</v>
      </c>
      <c r="K27" s="22">
        <f>K28+K29</f>
        <v>11000</v>
      </c>
      <c r="L27" s="22">
        <f>L28+L29</f>
        <v>0</v>
      </c>
      <c r="M27" s="22">
        <f t="shared" si="2"/>
        <v>436616</v>
      </c>
    </row>
    <row r="28" spans="1:13" x14ac:dyDescent="0.3">
      <c r="A28" s="53" t="s">
        <v>31</v>
      </c>
      <c r="B28" s="2">
        <v>20</v>
      </c>
      <c r="C28" s="2">
        <v>15</v>
      </c>
      <c r="D28" s="2" t="s">
        <v>32</v>
      </c>
      <c r="E28" s="23">
        <v>339357</v>
      </c>
      <c r="F28" s="23"/>
      <c r="G28" s="23">
        <f t="shared" si="0"/>
        <v>339357</v>
      </c>
      <c r="H28" s="23">
        <v>11600</v>
      </c>
      <c r="I28" s="23"/>
      <c r="J28" s="23">
        <f t="shared" si="1"/>
        <v>350957</v>
      </c>
      <c r="K28" s="23">
        <v>11000</v>
      </c>
      <c r="L28" s="23"/>
      <c r="M28" s="23">
        <f t="shared" si="2"/>
        <v>361957</v>
      </c>
    </row>
    <row r="29" spans="1:13" x14ac:dyDescent="0.3">
      <c r="A29" s="53" t="s">
        <v>9</v>
      </c>
      <c r="B29" s="2">
        <v>10</v>
      </c>
      <c r="C29" s="2">
        <v>601002</v>
      </c>
      <c r="D29" s="2"/>
      <c r="E29" s="23">
        <v>74659</v>
      </c>
      <c r="F29" s="23"/>
      <c r="G29" s="23">
        <f t="shared" si="0"/>
        <v>74659</v>
      </c>
      <c r="H29" s="23"/>
      <c r="I29" s="23"/>
      <c r="J29" s="23">
        <f t="shared" si="1"/>
        <v>74659</v>
      </c>
      <c r="K29" s="23"/>
      <c r="L29" s="23"/>
      <c r="M29" s="23">
        <f t="shared" si="2"/>
        <v>74659</v>
      </c>
    </row>
    <row r="30" spans="1:13" x14ac:dyDescent="0.3">
      <c r="A30" s="53"/>
      <c r="B30" s="2"/>
      <c r="C30" s="2"/>
      <c r="D30" s="2"/>
      <c r="E30" s="3"/>
      <c r="F30" s="3"/>
      <c r="G30" s="3">
        <f t="shared" si="0"/>
        <v>0</v>
      </c>
      <c r="H30" s="3"/>
      <c r="I30" s="3"/>
      <c r="J30" s="3">
        <f t="shared" si="1"/>
        <v>0</v>
      </c>
      <c r="K30" s="3"/>
      <c r="L30" s="3"/>
      <c r="M30" s="3">
        <f t="shared" si="2"/>
        <v>0</v>
      </c>
    </row>
    <row r="31" spans="1:13" x14ac:dyDescent="0.3">
      <c r="A31" s="8" t="s">
        <v>20</v>
      </c>
      <c r="B31" s="6"/>
      <c r="C31" s="6"/>
      <c r="D31" s="7"/>
      <c r="E31" s="22">
        <f>E32+E33+E34</f>
        <v>220370</v>
      </c>
      <c r="F31" s="22">
        <f>F32+F33+F34</f>
        <v>0</v>
      </c>
      <c r="G31" s="22">
        <f t="shared" si="0"/>
        <v>220370</v>
      </c>
      <c r="H31" s="22">
        <f>H32+H33+H34</f>
        <v>0</v>
      </c>
      <c r="I31" s="22">
        <f>I32+I33+I34</f>
        <v>0</v>
      </c>
      <c r="J31" s="22">
        <f t="shared" si="1"/>
        <v>220370</v>
      </c>
      <c r="K31" s="22">
        <f>K32+K33+K34</f>
        <v>0</v>
      </c>
      <c r="L31" s="22">
        <f>L32+L33+L34</f>
        <v>0</v>
      </c>
      <c r="M31" s="22">
        <f t="shared" si="2"/>
        <v>220370</v>
      </c>
    </row>
    <row r="32" spans="1:13" x14ac:dyDescent="0.3">
      <c r="A32" s="9" t="s">
        <v>5</v>
      </c>
      <c r="B32" s="11">
        <v>44</v>
      </c>
      <c r="C32" s="11">
        <v>50</v>
      </c>
      <c r="D32" s="11"/>
      <c r="E32" s="23">
        <v>47000</v>
      </c>
      <c r="F32" s="23"/>
      <c r="G32" s="23">
        <f t="shared" si="0"/>
        <v>47000</v>
      </c>
      <c r="H32" s="23"/>
      <c r="I32" s="23"/>
      <c r="J32" s="23">
        <f t="shared" si="1"/>
        <v>47000</v>
      </c>
      <c r="K32" s="23"/>
      <c r="L32" s="23"/>
      <c r="M32" s="23">
        <f t="shared" si="2"/>
        <v>47000</v>
      </c>
    </row>
    <row r="33" spans="1:13" x14ac:dyDescent="0.3">
      <c r="A33" s="9" t="s">
        <v>8</v>
      </c>
      <c r="B33" s="11">
        <v>44</v>
      </c>
      <c r="C33" s="11">
        <v>55</v>
      </c>
      <c r="D33" s="11"/>
      <c r="E33" s="23">
        <v>153650</v>
      </c>
      <c r="F33" s="23"/>
      <c r="G33" s="23">
        <f t="shared" si="0"/>
        <v>153650</v>
      </c>
      <c r="H33" s="23"/>
      <c r="I33" s="23"/>
      <c r="J33" s="23">
        <f t="shared" si="1"/>
        <v>153650</v>
      </c>
      <c r="K33" s="23"/>
      <c r="L33" s="23"/>
      <c r="M33" s="23">
        <f t="shared" si="2"/>
        <v>153650</v>
      </c>
    </row>
    <row r="34" spans="1:13" x14ac:dyDescent="0.3">
      <c r="A34" s="9" t="s">
        <v>9</v>
      </c>
      <c r="B34" s="11">
        <v>44</v>
      </c>
      <c r="C34" s="11">
        <v>601</v>
      </c>
      <c r="D34" s="11"/>
      <c r="E34" s="23">
        <v>19720</v>
      </c>
      <c r="F34" s="23"/>
      <c r="G34" s="23">
        <f t="shared" si="0"/>
        <v>19720</v>
      </c>
      <c r="H34" s="23"/>
      <c r="I34" s="23"/>
      <c r="J34" s="23">
        <f t="shared" si="1"/>
        <v>19720</v>
      </c>
      <c r="K34" s="23"/>
      <c r="L34" s="23"/>
      <c r="M34" s="23">
        <f t="shared" si="2"/>
        <v>19720</v>
      </c>
    </row>
    <row r="35" spans="1:13" x14ac:dyDescent="0.3">
      <c r="A35" s="9"/>
      <c r="B35" s="11"/>
      <c r="C35" s="11"/>
      <c r="D35" s="11"/>
      <c r="E35" s="23"/>
      <c r="F35" s="23"/>
      <c r="G35" s="23">
        <f t="shared" si="0"/>
        <v>0</v>
      </c>
      <c r="H35" s="23"/>
      <c r="I35" s="23"/>
      <c r="J35" s="23">
        <f t="shared" si="1"/>
        <v>0</v>
      </c>
      <c r="K35" s="23"/>
      <c r="L35" s="23"/>
      <c r="M35" s="23">
        <f t="shared" si="2"/>
        <v>0</v>
      </c>
    </row>
    <row r="36" spans="1:13" x14ac:dyDescent="0.3">
      <c r="A36" s="8" t="s">
        <v>21</v>
      </c>
      <c r="B36" s="17">
        <v>60</v>
      </c>
      <c r="C36" s="17">
        <v>61</v>
      </c>
      <c r="D36" s="18"/>
      <c r="E36" s="22">
        <v>31100</v>
      </c>
      <c r="F36" s="22"/>
      <c r="G36" s="22">
        <f t="shared" si="0"/>
        <v>31100</v>
      </c>
      <c r="H36" s="22"/>
      <c r="I36" s="22"/>
      <c r="J36" s="22">
        <f t="shared" si="1"/>
        <v>31100</v>
      </c>
      <c r="K36" s="22"/>
      <c r="L36" s="22"/>
      <c r="M36" s="22">
        <f t="shared" si="2"/>
        <v>31100</v>
      </c>
    </row>
    <row r="37" spans="1:13" x14ac:dyDescent="0.3">
      <c r="A37" s="3"/>
      <c r="B37" s="2"/>
      <c r="C37" s="2"/>
      <c r="D37" s="3"/>
      <c r="E37" s="3"/>
      <c r="F37" s="3"/>
      <c r="G37" s="3">
        <f t="shared" si="0"/>
        <v>0</v>
      </c>
      <c r="H37" s="3"/>
      <c r="I37" s="3"/>
      <c r="J37" s="3">
        <f t="shared" si="1"/>
        <v>0</v>
      </c>
      <c r="K37" s="3"/>
      <c r="L37" s="3"/>
      <c r="M37" s="3">
        <f t="shared" si="2"/>
        <v>0</v>
      </c>
    </row>
    <row r="38" spans="1:13" x14ac:dyDescent="0.3">
      <c r="A38" s="3"/>
      <c r="B38" s="2"/>
      <c r="C38" s="2"/>
      <c r="D38" s="3"/>
      <c r="E38" s="3"/>
      <c r="F38" s="3"/>
      <c r="G38" s="3">
        <f t="shared" si="0"/>
        <v>0</v>
      </c>
      <c r="H38" s="3"/>
      <c r="I38" s="3"/>
      <c r="J38" s="3">
        <f t="shared" si="1"/>
        <v>0</v>
      </c>
      <c r="K38" s="3"/>
      <c r="L38" s="3"/>
      <c r="M38" s="3">
        <f t="shared" si="2"/>
        <v>0</v>
      </c>
    </row>
    <row r="39" spans="1:13" ht="17.399999999999999" x14ac:dyDescent="0.35">
      <c r="A39" s="1" t="s">
        <v>22</v>
      </c>
      <c r="B39" s="2"/>
      <c r="C39" s="2"/>
      <c r="D39" s="3"/>
      <c r="E39" s="19">
        <f>E40+E43</f>
        <v>17917975.364690598</v>
      </c>
      <c r="F39" s="19">
        <f>F40+F43</f>
        <v>10490</v>
      </c>
      <c r="G39" s="19">
        <f t="shared" si="0"/>
        <v>17928465.364690598</v>
      </c>
      <c r="H39" s="19">
        <f>H40+H43</f>
        <v>-1880243</v>
      </c>
      <c r="I39" s="19">
        <f>I40+I43</f>
        <v>13026</v>
      </c>
      <c r="J39" s="19">
        <f t="shared" si="1"/>
        <v>16061248.364690598</v>
      </c>
      <c r="K39" s="19">
        <f>K40+K43</f>
        <v>174573</v>
      </c>
      <c r="L39" s="19">
        <f>L40+L43</f>
        <v>0</v>
      </c>
      <c r="M39" s="19">
        <f t="shared" si="2"/>
        <v>16235821.364690598</v>
      </c>
    </row>
    <row r="40" spans="1:13" ht="17.399999999999999" x14ac:dyDescent="0.35">
      <c r="A40" s="1" t="s">
        <v>0</v>
      </c>
      <c r="B40" s="2"/>
      <c r="C40" s="2"/>
      <c r="D40" s="3"/>
      <c r="E40" s="19">
        <f>E41+E42</f>
        <v>17203333.364690598</v>
      </c>
      <c r="F40" s="19">
        <f>F41+F42</f>
        <v>0</v>
      </c>
      <c r="G40" s="19">
        <f t="shared" si="0"/>
        <v>17203333.364690598</v>
      </c>
      <c r="H40" s="19">
        <f>H41+H42</f>
        <v>-1868643</v>
      </c>
      <c r="I40" s="19">
        <f>I41+I42</f>
        <v>13026</v>
      </c>
      <c r="J40" s="19">
        <f t="shared" si="1"/>
        <v>15347716.364690598</v>
      </c>
      <c r="K40" s="19">
        <f>K41+K42</f>
        <v>134573</v>
      </c>
      <c r="L40" s="19">
        <f>L41+L42</f>
        <v>0</v>
      </c>
      <c r="M40" s="19">
        <f t="shared" si="2"/>
        <v>15482289.364690598</v>
      </c>
    </row>
    <row r="41" spans="1:13" ht="15.6" x14ac:dyDescent="0.3">
      <c r="A41" s="4" t="s">
        <v>1</v>
      </c>
      <c r="B41" s="2"/>
      <c r="C41" s="2"/>
      <c r="D41" s="3"/>
      <c r="E41" s="20">
        <f>E46+E49+E52+E67+E68+E71</f>
        <v>15836801.567955498</v>
      </c>
      <c r="F41" s="20">
        <f>F46+F49+F52+F67+F68+F71</f>
        <v>0</v>
      </c>
      <c r="G41" s="20">
        <f t="shared" si="0"/>
        <v>15836801.567955498</v>
      </c>
      <c r="H41" s="20">
        <f>H46+H49+H52+H67+H68+H71</f>
        <v>-1868643</v>
      </c>
      <c r="I41" s="20">
        <f>I46+I49+I52+I67+I68+I71</f>
        <v>13026</v>
      </c>
      <c r="J41" s="20">
        <f t="shared" si="1"/>
        <v>13981184.567955498</v>
      </c>
      <c r="K41" s="20">
        <f>K46+K49+K52+K67+K68+K71</f>
        <v>134573</v>
      </c>
      <c r="L41" s="20">
        <f>L46+L49+L52+L67+L68+L71</f>
        <v>0</v>
      </c>
      <c r="M41" s="20">
        <f t="shared" si="2"/>
        <v>14115757.567955498</v>
      </c>
    </row>
    <row r="42" spans="1:13" ht="15.6" x14ac:dyDescent="0.3">
      <c r="A42" s="5" t="s">
        <v>2</v>
      </c>
      <c r="B42" s="2"/>
      <c r="C42" s="2"/>
      <c r="D42" s="3"/>
      <c r="E42" s="21">
        <f>E56+E69</f>
        <v>1366531.7967350993</v>
      </c>
      <c r="F42" s="21">
        <f>F56+F69</f>
        <v>0</v>
      </c>
      <c r="G42" s="21">
        <f t="shared" si="0"/>
        <v>1366531.7967350993</v>
      </c>
      <c r="H42" s="21">
        <f>H56+H69</f>
        <v>0</v>
      </c>
      <c r="I42" s="21">
        <f>I56+I69</f>
        <v>0</v>
      </c>
      <c r="J42" s="21">
        <f t="shared" si="1"/>
        <v>1366531.7967350993</v>
      </c>
      <c r="K42" s="21">
        <f>K56+K69</f>
        <v>0</v>
      </c>
      <c r="L42" s="21">
        <f>L56+L69</f>
        <v>0</v>
      </c>
      <c r="M42" s="21">
        <f t="shared" si="2"/>
        <v>1366531.7967350993</v>
      </c>
    </row>
    <row r="43" spans="1:13" ht="15.6" x14ac:dyDescent="0.3">
      <c r="A43" s="4" t="s">
        <v>3</v>
      </c>
      <c r="B43" s="2"/>
      <c r="C43" s="2"/>
      <c r="D43" s="3"/>
      <c r="E43" s="54">
        <f>E60</f>
        <v>714642</v>
      </c>
      <c r="F43" s="54">
        <f>F60</f>
        <v>10490</v>
      </c>
      <c r="G43" s="54">
        <f t="shared" si="0"/>
        <v>725132</v>
      </c>
      <c r="H43" s="54">
        <f>H60</f>
        <v>-11600</v>
      </c>
      <c r="I43" s="54">
        <f>I60</f>
        <v>0</v>
      </c>
      <c r="J43" s="54">
        <f t="shared" si="1"/>
        <v>713532</v>
      </c>
      <c r="K43" s="54">
        <f>K60</f>
        <v>40000</v>
      </c>
      <c r="L43" s="54">
        <f>L60</f>
        <v>0</v>
      </c>
      <c r="M43" s="54">
        <f t="shared" si="2"/>
        <v>753532</v>
      </c>
    </row>
    <row r="44" spans="1:13" ht="15.6" x14ac:dyDescent="0.3">
      <c r="A44" s="51" t="s">
        <v>4</v>
      </c>
      <c r="B44" s="2"/>
      <c r="C44" s="2"/>
      <c r="D44" s="3"/>
      <c r="E44" s="21">
        <f>E64</f>
        <v>128870</v>
      </c>
      <c r="F44" s="21">
        <f>F64</f>
        <v>0</v>
      </c>
      <c r="G44" s="21">
        <f t="shared" si="0"/>
        <v>128870</v>
      </c>
      <c r="H44" s="21">
        <f>H64</f>
        <v>0</v>
      </c>
      <c r="I44" s="21">
        <f>I64</f>
        <v>0</v>
      </c>
      <c r="J44" s="21">
        <f t="shared" si="1"/>
        <v>128870</v>
      </c>
      <c r="K44" s="21">
        <f>K64</f>
        <v>0</v>
      </c>
      <c r="L44" s="21">
        <f>L64</f>
        <v>0</v>
      </c>
      <c r="M44" s="21">
        <f t="shared" si="2"/>
        <v>128870</v>
      </c>
    </row>
    <row r="45" spans="1:13" x14ac:dyDescent="0.3">
      <c r="A45" s="3"/>
      <c r="B45" s="2"/>
      <c r="C45" s="2"/>
      <c r="D45" s="3"/>
      <c r="E45" s="3"/>
      <c r="F45" s="3"/>
      <c r="G45" s="3">
        <f t="shared" si="0"/>
        <v>0</v>
      </c>
      <c r="H45" s="3"/>
      <c r="I45" s="3"/>
      <c r="J45" s="3">
        <f t="shared" si="1"/>
        <v>0</v>
      </c>
      <c r="K45" s="3"/>
      <c r="L45" s="3"/>
      <c r="M45" s="3">
        <f t="shared" si="2"/>
        <v>0</v>
      </c>
    </row>
    <row r="46" spans="1:13" x14ac:dyDescent="0.3">
      <c r="A46" s="8" t="s">
        <v>14</v>
      </c>
      <c r="B46" s="6"/>
      <c r="C46" s="13"/>
      <c r="D46" s="13"/>
      <c r="E46" s="22">
        <f>E47</f>
        <v>1500</v>
      </c>
      <c r="F46" s="22">
        <f>F47</f>
        <v>0</v>
      </c>
      <c r="G46" s="22">
        <f t="shared" si="0"/>
        <v>1500</v>
      </c>
      <c r="H46" s="22">
        <f>H47</f>
        <v>0</v>
      </c>
      <c r="I46" s="22">
        <f>I47</f>
        <v>0</v>
      </c>
      <c r="J46" s="22">
        <f t="shared" si="1"/>
        <v>1500</v>
      </c>
      <c r="K46" s="22">
        <f>K47</f>
        <v>0</v>
      </c>
      <c r="L46" s="22">
        <f>L47</f>
        <v>0</v>
      </c>
      <c r="M46" s="22">
        <f t="shared" si="2"/>
        <v>1500</v>
      </c>
    </row>
    <row r="47" spans="1:13" x14ac:dyDescent="0.3">
      <c r="A47" s="12" t="s">
        <v>15</v>
      </c>
      <c r="B47" s="11">
        <v>20</v>
      </c>
      <c r="C47" s="11">
        <v>41</v>
      </c>
      <c r="D47" s="11" t="s">
        <v>16</v>
      </c>
      <c r="E47" s="23">
        <v>1500</v>
      </c>
      <c r="F47" s="23"/>
      <c r="G47" s="23">
        <f t="shared" si="0"/>
        <v>1500</v>
      </c>
      <c r="H47" s="23"/>
      <c r="I47" s="23"/>
      <c r="J47" s="23">
        <f t="shared" si="1"/>
        <v>1500</v>
      </c>
      <c r="K47" s="23"/>
      <c r="L47" s="23"/>
      <c r="M47" s="23">
        <f t="shared" si="2"/>
        <v>1500</v>
      </c>
    </row>
    <row r="48" spans="1:13" ht="15.6" x14ac:dyDescent="0.3">
      <c r="A48" s="4"/>
      <c r="B48" s="2"/>
      <c r="C48" s="14"/>
      <c r="D48" s="14"/>
      <c r="E48" s="3"/>
      <c r="F48" s="3"/>
      <c r="G48" s="3">
        <f t="shared" si="0"/>
        <v>0</v>
      </c>
      <c r="H48" s="3"/>
      <c r="I48" s="3"/>
      <c r="J48" s="3">
        <f t="shared" si="1"/>
        <v>0</v>
      </c>
      <c r="K48" s="3"/>
      <c r="L48" s="3"/>
      <c r="M48" s="3">
        <f t="shared" si="2"/>
        <v>0</v>
      </c>
    </row>
    <row r="49" spans="1:13" x14ac:dyDescent="0.3">
      <c r="A49" s="8" t="s">
        <v>5</v>
      </c>
      <c r="B49" s="6"/>
      <c r="C49" s="13"/>
      <c r="D49" s="13"/>
      <c r="E49" s="22">
        <f>E50</f>
        <v>9566651</v>
      </c>
      <c r="F49" s="22">
        <f>F50</f>
        <v>0</v>
      </c>
      <c r="G49" s="22">
        <f t="shared" si="0"/>
        <v>9566651</v>
      </c>
      <c r="H49" s="22">
        <f>H50</f>
        <v>-1723096</v>
      </c>
      <c r="I49" s="22">
        <f>I50</f>
        <v>0</v>
      </c>
      <c r="J49" s="22">
        <f t="shared" si="1"/>
        <v>7843555</v>
      </c>
      <c r="K49" s="22">
        <f>K50</f>
        <v>136116</v>
      </c>
      <c r="L49" s="22">
        <f>L50</f>
        <v>0</v>
      </c>
      <c r="M49" s="22">
        <f t="shared" si="2"/>
        <v>7979671</v>
      </c>
    </row>
    <row r="50" spans="1:13" x14ac:dyDescent="0.3">
      <c r="A50" s="9" t="s">
        <v>6</v>
      </c>
      <c r="B50" s="11">
        <v>20</v>
      </c>
      <c r="C50" s="11">
        <v>50</v>
      </c>
      <c r="D50" s="11"/>
      <c r="E50" s="23">
        <v>9566651</v>
      </c>
      <c r="F50" s="23"/>
      <c r="G50" s="23">
        <f t="shared" si="0"/>
        <v>9566651</v>
      </c>
      <c r="H50" s="23">
        <v>-1723096</v>
      </c>
      <c r="I50" s="23"/>
      <c r="J50" s="23">
        <f t="shared" si="1"/>
        <v>7843555</v>
      </c>
      <c r="K50" s="23">
        <v>136116</v>
      </c>
      <c r="L50" s="23"/>
      <c r="M50" s="23">
        <f t="shared" si="2"/>
        <v>7979671</v>
      </c>
    </row>
    <row r="51" spans="1:13" x14ac:dyDescent="0.3">
      <c r="A51" s="3"/>
      <c r="B51" s="11"/>
      <c r="C51" s="11"/>
      <c r="D51" s="11"/>
      <c r="E51" s="3"/>
      <c r="F51" s="3"/>
      <c r="G51" s="3">
        <f t="shared" si="0"/>
        <v>0</v>
      </c>
      <c r="H51" s="3"/>
      <c r="I51" s="3"/>
      <c r="J51" s="3">
        <f t="shared" si="1"/>
        <v>0</v>
      </c>
      <c r="K51" s="3"/>
      <c r="L51" s="3"/>
      <c r="M51" s="3">
        <f t="shared" si="2"/>
        <v>0</v>
      </c>
    </row>
    <row r="52" spans="1:13" x14ac:dyDescent="0.3">
      <c r="A52" s="8" t="s">
        <v>7</v>
      </c>
      <c r="B52" s="15"/>
      <c r="C52" s="15"/>
      <c r="D52" s="15"/>
      <c r="E52" s="22">
        <f>E53+E54</f>
        <v>6063750.5679554977</v>
      </c>
      <c r="F52" s="22">
        <f>F53+F54</f>
        <v>0</v>
      </c>
      <c r="G52" s="22">
        <f t="shared" si="0"/>
        <v>6063750.5679554977</v>
      </c>
      <c r="H52" s="22">
        <f>H53+H54</f>
        <v>-145547</v>
      </c>
      <c r="I52" s="22">
        <f>I53+I54</f>
        <v>13026</v>
      </c>
      <c r="J52" s="22">
        <f t="shared" si="1"/>
        <v>5931229.5679554977</v>
      </c>
      <c r="K52" s="22">
        <f>K53+K54</f>
        <v>-1543</v>
      </c>
      <c r="L52" s="22">
        <f>L53+L54</f>
        <v>0</v>
      </c>
      <c r="M52" s="22">
        <f t="shared" si="2"/>
        <v>5929686.5679554977</v>
      </c>
    </row>
    <row r="53" spans="1:13" x14ac:dyDescent="0.3">
      <c r="A53" s="9" t="s">
        <v>8</v>
      </c>
      <c r="B53" s="11">
        <v>20</v>
      </c>
      <c r="C53" s="11">
        <v>55</v>
      </c>
      <c r="D53" s="11"/>
      <c r="E53" s="23">
        <v>1175899</v>
      </c>
      <c r="F53" s="23"/>
      <c r="G53" s="23">
        <f t="shared" si="0"/>
        <v>1175899</v>
      </c>
      <c r="H53" s="23">
        <v>-145547</v>
      </c>
      <c r="I53" s="23">
        <v>13026</v>
      </c>
      <c r="J53" s="23">
        <f t="shared" si="1"/>
        <v>1043378</v>
      </c>
      <c r="K53" s="23">
        <v>-1543</v>
      </c>
      <c r="L53" s="23"/>
      <c r="M53" s="23">
        <f t="shared" si="2"/>
        <v>1041835</v>
      </c>
    </row>
    <row r="54" spans="1:13" x14ac:dyDescent="0.3">
      <c r="A54" s="9" t="s">
        <v>17</v>
      </c>
      <c r="B54" s="11">
        <v>20</v>
      </c>
      <c r="C54" s="11">
        <v>55</v>
      </c>
      <c r="D54" s="11" t="s">
        <v>18</v>
      </c>
      <c r="E54" s="23">
        <v>4887851.5679554977</v>
      </c>
      <c r="F54" s="23"/>
      <c r="G54" s="23">
        <f t="shared" si="0"/>
        <v>4887851.5679554977</v>
      </c>
      <c r="H54" s="23"/>
      <c r="I54" s="23"/>
      <c r="J54" s="23">
        <f t="shared" si="1"/>
        <v>4887851.5679554977</v>
      </c>
      <c r="K54" s="23"/>
      <c r="L54" s="23"/>
      <c r="M54" s="23">
        <f t="shared" si="2"/>
        <v>4887851.5679554977</v>
      </c>
    </row>
    <row r="55" spans="1:13" x14ac:dyDescent="0.3">
      <c r="A55" s="9"/>
      <c r="B55" s="10"/>
      <c r="C55" s="10"/>
      <c r="D55" s="11"/>
      <c r="E55" s="3"/>
      <c r="F55" s="3"/>
      <c r="G55" s="3">
        <f t="shared" si="0"/>
        <v>0</v>
      </c>
      <c r="H55" s="3"/>
      <c r="I55" s="3"/>
      <c r="J55" s="3">
        <f t="shared" si="1"/>
        <v>0</v>
      </c>
      <c r="K55" s="3"/>
      <c r="L55" s="3"/>
      <c r="M55" s="3">
        <f t="shared" si="2"/>
        <v>0</v>
      </c>
    </row>
    <row r="56" spans="1:13" x14ac:dyDescent="0.3">
      <c r="A56" s="16" t="s">
        <v>9</v>
      </c>
      <c r="B56" s="17"/>
      <c r="C56" s="17"/>
      <c r="D56" s="15"/>
      <c r="E56" s="22">
        <f>E57+E58</f>
        <v>1353631.7967350993</v>
      </c>
      <c r="F56" s="22">
        <f>F57+F58</f>
        <v>0</v>
      </c>
      <c r="G56" s="22">
        <f t="shared" si="0"/>
        <v>1353631.7967350993</v>
      </c>
      <c r="H56" s="22">
        <f>H57+H58</f>
        <v>0</v>
      </c>
      <c r="I56" s="22">
        <f>I57+I58</f>
        <v>0</v>
      </c>
      <c r="J56" s="22">
        <f t="shared" si="1"/>
        <v>1353631.7967350993</v>
      </c>
      <c r="K56" s="22">
        <f>K57+K58</f>
        <v>0</v>
      </c>
      <c r="L56" s="22">
        <f>L57+L58</f>
        <v>0</v>
      </c>
      <c r="M56" s="22">
        <f t="shared" si="2"/>
        <v>1353631.7967350993</v>
      </c>
    </row>
    <row r="57" spans="1:13" x14ac:dyDescent="0.3">
      <c r="A57" s="12" t="s">
        <v>10</v>
      </c>
      <c r="B57" s="11">
        <v>10</v>
      </c>
      <c r="C57" s="11">
        <v>601</v>
      </c>
      <c r="D57" s="11"/>
      <c r="E57" s="23">
        <v>281665</v>
      </c>
      <c r="F57" s="23"/>
      <c r="G57" s="23">
        <f t="shared" si="0"/>
        <v>281665</v>
      </c>
      <c r="H57" s="23"/>
      <c r="I57" s="23"/>
      <c r="J57" s="23">
        <f t="shared" si="1"/>
        <v>281665</v>
      </c>
      <c r="K57" s="23"/>
      <c r="L57" s="23"/>
      <c r="M57" s="23">
        <f t="shared" si="2"/>
        <v>281665</v>
      </c>
    </row>
    <row r="58" spans="1:13" x14ac:dyDescent="0.3">
      <c r="A58" s="12" t="s">
        <v>19</v>
      </c>
      <c r="B58" s="11">
        <v>10</v>
      </c>
      <c r="C58" s="11">
        <v>601</v>
      </c>
      <c r="D58" s="11" t="s">
        <v>18</v>
      </c>
      <c r="E58" s="23">
        <v>1071966.7967350993</v>
      </c>
      <c r="F58" s="23"/>
      <c r="G58" s="23">
        <f t="shared" si="0"/>
        <v>1071966.7967350993</v>
      </c>
      <c r="H58" s="23"/>
      <c r="I58" s="23"/>
      <c r="J58" s="23">
        <f t="shared" si="1"/>
        <v>1071966.7967350993</v>
      </c>
      <c r="K58" s="23"/>
      <c r="L58" s="23"/>
      <c r="M58" s="23">
        <f t="shared" si="2"/>
        <v>1071966.7967350993</v>
      </c>
    </row>
    <row r="59" spans="1:13" x14ac:dyDescent="0.3">
      <c r="A59" s="12"/>
      <c r="B59" s="11"/>
      <c r="C59" s="11"/>
      <c r="D59" s="11"/>
      <c r="E59" s="23"/>
      <c r="F59" s="23"/>
      <c r="G59" s="23">
        <f t="shared" si="0"/>
        <v>0</v>
      </c>
      <c r="H59" s="23"/>
      <c r="I59" s="23"/>
      <c r="J59" s="23">
        <f t="shared" si="1"/>
        <v>0</v>
      </c>
      <c r="K59" s="23"/>
      <c r="L59" s="23"/>
      <c r="M59" s="23">
        <f t="shared" si="2"/>
        <v>0</v>
      </c>
    </row>
    <row r="60" spans="1:13" x14ac:dyDescent="0.3">
      <c r="A60" s="52" t="s">
        <v>11</v>
      </c>
      <c r="B60" s="2"/>
      <c r="C60" s="2"/>
      <c r="D60" s="2"/>
      <c r="E60" s="22">
        <f>E62+E63+E64</f>
        <v>714642</v>
      </c>
      <c r="F60" s="22">
        <f>F62+F63+F64+F61</f>
        <v>10490</v>
      </c>
      <c r="G60" s="22">
        <f t="shared" si="0"/>
        <v>725132</v>
      </c>
      <c r="H60" s="22">
        <f>H62+H63+H64+H61</f>
        <v>-11600</v>
      </c>
      <c r="I60" s="22">
        <f>I62+I63+I64+I61</f>
        <v>0</v>
      </c>
      <c r="J60" s="22">
        <f t="shared" si="1"/>
        <v>713532</v>
      </c>
      <c r="K60" s="22">
        <f>K62+K63+K64+K61</f>
        <v>40000</v>
      </c>
      <c r="L60" s="22">
        <f>L62+L63+L64+L61</f>
        <v>0</v>
      </c>
      <c r="M60" s="22">
        <f t="shared" si="2"/>
        <v>753532</v>
      </c>
    </row>
    <row r="61" spans="1:13" x14ac:dyDescent="0.3">
      <c r="A61" s="53" t="s">
        <v>28</v>
      </c>
      <c r="B61" s="2">
        <v>20</v>
      </c>
      <c r="C61" s="2">
        <v>15</v>
      </c>
      <c r="D61" s="2" t="s">
        <v>12</v>
      </c>
      <c r="E61" s="22"/>
      <c r="F61" s="23">
        <v>10490</v>
      </c>
      <c r="G61" s="23">
        <f t="shared" si="0"/>
        <v>10490</v>
      </c>
      <c r="H61" s="23"/>
      <c r="I61" s="23"/>
      <c r="J61" s="23">
        <f t="shared" si="1"/>
        <v>10490</v>
      </c>
      <c r="K61" s="23">
        <v>40000</v>
      </c>
      <c r="L61" s="23"/>
      <c r="M61" s="23">
        <f t="shared" si="2"/>
        <v>50490</v>
      </c>
    </row>
    <row r="62" spans="1:13" x14ac:dyDescent="0.3">
      <c r="A62" s="53" t="s">
        <v>31</v>
      </c>
      <c r="B62" s="2">
        <v>20</v>
      </c>
      <c r="C62" s="2">
        <v>15</v>
      </c>
      <c r="D62" s="2" t="s">
        <v>32</v>
      </c>
      <c r="E62" s="23">
        <v>505772</v>
      </c>
      <c r="F62" s="23"/>
      <c r="G62" s="23">
        <f t="shared" si="0"/>
        <v>505772</v>
      </c>
      <c r="H62" s="23">
        <v>-11600</v>
      </c>
      <c r="I62" s="23"/>
      <c r="J62" s="23">
        <f t="shared" si="1"/>
        <v>494172</v>
      </c>
      <c r="K62" s="23"/>
      <c r="L62" s="23"/>
      <c r="M62" s="23">
        <f t="shared" si="2"/>
        <v>494172</v>
      </c>
    </row>
    <row r="63" spans="1:13" x14ac:dyDescent="0.3">
      <c r="A63" s="53" t="s">
        <v>35</v>
      </c>
      <c r="B63" s="2">
        <v>20</v>
      </c>
      <c r="C63" s="2">
        <v>15</v>
      </c>
      <c r="D63" s="2" t="s">
        <v>36</v>
      </c>
      <c r="E63" s="23">
        <v>80000</v>
      </c>
      <c r="F63" s="23"/>
      <c r="G63" s="23">
        <f t="shared" si="0"/>
        <v>80000</v>
      </c>
      <c r="H63" s="23"/>
      <c r="I63" s="23"/>
      <c r="J63" s="23">
        <f t="shared" si="1"/>
        <v>80000</v>
      </c>
      <c r="K63" s="23"/>
      <c r="L63" s="23"/>
      <c r="M63" s="23">
        <f t="shared" si="2"/>
        <v>80000</v>
      </c>
    </row>
    <row r="64" spans="1:13" x14ac:dyDescent="0.3">
      <c r="A64" s="53" t="s">
        <v>9</v>
      </c>
      <c r="B64" s="2">
        <v>10</v>
      </c>
      <c r="C64" s="2">
        <v>601002</v>
      </c>
      <c r="D64" s="2"/>
      <c r="E64" s="23">
        <v>128870</v>
      </c>
      <c r="F64" s="23"/>
      <c r="G64" s="23">
        <f t="shared" si="0"/>
        <v>128870</v>
      </c>
      <c r="H64" s="23"/>
      <c r="I64" s="23"/>
      <c r="J64" s="23">
        <f t="shared" si="1"/>
        <v>128870</v>
      </c>
      <c r="K64" s="23"/>
      <c r="L64" s="23"/>
      <c r="M64" s="23">
        <f t="shared" si="2"/>
        <v>128870</v>
      </c>
    </row>
    <row r="65" spans="1:13" x14ac:dyDescent="0.3">
      <c r="A65" s="12"/>
      <c r="B65" s="11"/>
      <c r="C65" s="11"/>
      <c r="D65" s="11"/>
      <c r="E65" s="23"/>
      <c r="F65" s="23"/>
      <c r="G65" s="23">
        <f t="shared" si="0"/>
        <v>0</v>
      </c>
      <c r="H65" s="23"/>
      <c r="I65" s="23"/>
      <c r="J65" s="23">
        <f t="shared" si="1"/>
        <v>0</v>
      </c>
      <c r="K65" s="23"/>
      <c r="L65" s="23"/>
      <c r="M65" s="23">
        <f t="shared" si="2"/>
        <v>0</v>
      </c>
    </row>
    <row r="66" spans="1:13" x14ac:dyDescent="0.3">
      <c r="A66" s="8" t="s">
        <v>20</v>
      </c>
      <c r="B66" s="6"/>
      <c r="C66" s="6"/>
      <c r="D66" s="7"/>
      <c r="E66" s="22">
        <f>E67+E68+E69</f>
        <v>178200</v>
      </c>
      <c r="F66" s="22">
        <f>F67+F68+F69</f>
        <v>0</v>
      </c>
      <c r="G66" s="22">
        <f t="shared" si="0"/>
        <v>178200</v>
      </c>
      <c r="H66" s="22">
        <f>H67+H68+H69</f>
        <v>0</v>
      </c>
      <c r="I66" s="22">
        <f>I67+I68+I69</f>
        <v>0</v>
      </c>
      <c r="J66" s="22">
        <f t="shared" si="1"/>
        <v>178200</v>
      </c>
      <c r="K66" s="22">
        <f>K67+K68+K69</f>
        <v>0</v>
      </c>
      <c r="L66" s="22">
        <f>L67+L68+L69</f>
        <v>0</v>
      </c>
      <c r="M66" s="22">
        <f t="shared" si="2"/>
        <v>178200</v>
      </c>
    </row>
    <row r="67" spans="1:13" x14ac:dyDescent="0.3">
      <c r="A67" s="9" t="s">
        <v>5</v>
      </c>
      <c r="B67" s="11">
        <v>44</v>
      </c>
      <c r="C67" s="11">
        <v>50</v>
      </c>
      <c r="D67" s="11"/>
      <c r="E67" s="23">
        <v>42500</v>
      </c>
      <c r="F67" s="23"/>
      <c r="G67" s="23">
        <f t="shared" si="0"/>
        <v>42500</v>
      </c>
      <c r="H67" s="23"/>
      <c r="I67" s="23"/>
      <c r="J67" s="23">
        <f t="shared" si="1"/>
        <v>42500</v>
      </c>
      <c r="K67" s="23"/>
      <c r="L67" s="23"/>
      <c r="M67" s="23">
        <f t="shared" si="2"/>
        <v>42500</v>
      </c>
    </row>
    <row r="68" spans="1:13" x14ac:dyDescent="0.3">
      <c r="A68" s="9" t="s">
        <v>8</v>
      </c>
      <c r="B68" s="11">
        <v>44</v>
      </c>
      <c r="C68" s="11">
        <v>55</v>
      </c>
      <c r="D68" s="11"/>
      <c r="E68" s="23">
        <v>122800</v>
      </c>
      <c r="F68" s="23"/>
      <c r="G68" s="23">
        <f t="shared" si="0"/>
        <v>122800</v>
      </c>
      <c r="H68" s="23"/>
      <c r="I68" s="23"/>
      <c r="J68" s="23">
        <f t="shared" si="1"/>
        <v>122800</v>
      </c>
      <c r="K68" s="23"/>
      <c r="L68" s="23"/>
      <c r="M68" s="23">
        <f t="shared" si="2"/>
        <v>122800</v>
      </c>
    </row>
    <row r="69" spans="1:13" x14ac:dyDescent="0.3">
      <c r="A69" s="9" t="s">
        <v>9</v>
      </c>
      <c r="B69" s="11">
        <v>44</v>
      </c>
      <c r="C69" s="11">
        <v>601</v>
      </c>
      <c r="D69" s="11"/>
      <c r="E69" s="23">
        <v>12900</v>
      </c>
      <c r="F69" s="23"/>
      <c r="G69" s="23">
        <f t="shared" si="0"/>
        <v>12900</v>
      </c>
      <c r="H69" s="23"/>
      <c r="I69" s="23"/>
      <c r="J69" s="23">
        <f t="shared" si="1"/>
        <v>12900</v>
      </c>
      <c r="K69" s="23"/>
      <c r="L69" s="23"/>
      <c r="M69" s="23">
        <f t="shared" si="2"/>
        <v>12900</v>
      </c>
    </row>
    <row r="70" spans="1:13" x14ac:dyDescent="0.3">
      <c r="A70" s="9"/>
      <c r="B70" s="11"/>
      <c r="C70" s="11"/>
      <c r="D70" s="11"/>
      <c r="E70" s="23"/>
      <c r="F70" s="23"/>
      <c r="G70" s="23">
        <f t="shared" si="0"/>
        <v>0</v>
      </c>
      <c r="H70" s="23"/>
      <c r="I70" s="23"/>
      <c r="J70" s="23">
        <f t="shared" si="1"/>
        <v>0</v>
      </c>
      <c r="K70" s="23"/>
      <c r="L70" s="23"/>
      <c r="M70" s="23">
        <f t="shared" si="2"/>
        <v>0</v>
      </c>
    </row>
    <row r="71" spans="1:13" x14ac:dyDescent="0.3">
      <c r="A71" s="8" t="s">
        <v>21</v>
      </c>
      <c r="B71" s="17">
        <v>60</v>
      </c>
      <c r="C71" s="17">
        <v>61</v>
      </c>
      <c r="D71" s="18"/>
      <c r="E71" s="24">
        <v>39600</v>
      </c>
      <c r="F71" s="24"/>
      <c r="G71" s="24">
        <f t="shared" si="0"/>
        <v>39600</v>
      </c>
      <c r="H71" s="24"/>
      <c r="I71" s="24"/>
      <c r="J71" s="24">
        <f t="shared" ref="J71:J124" si="3">G71+H71+I71</f>
        <v>39600</v>
      </c>
      <c r="K71" s="24"/>
      <c r="L71" s="24"/>
      <c r="M71" s="24">
        <f t="shared" ref="M71:M124" si="4">J71+K71+L71</f>
        <v>39600</v>
      </c>
    </row>
    <row r="72" spans="1:13" x14ac:dyDescent="0.3">
      <c r="A72" s="3"/>
      <c r="B72" s="2"/>
      <c r="C72" s="2"/>
      <c r="D72" s="3"/>
      <c r="E72" s="3"/>
      <c r="F72" s="3"/>
      <c r="G72" s="3">
        <f t="shared" ref="G72:G124" si="5">E72+F72</f>
        <v>0</v>
      </c>
      <c r="H72" s="3"/>
      <c r="I72" s="3"/>
      <c r="J72" s="3">
        <f t="shared" si="3"/>
        <v>0</v>
      </c>
      <c r="K72" s="3"/>
      <c r="L72" s="3"/>
      <c r="M72" s="3">
        <f t="shared" si="4"/>
        <v>0</v>
      </c>
    </row>
    <row r="73" spans="1:13" x14ac:dyDescent="0.3">
      <c r="A73" s="3"/>
      <c r="B73" s="2"/>
      <c r="C73" s="2"/>
      <c r="D73" s="3"/>
      <c r="E73" s="3"/>
      <c r="F73" s="3"/>
      <c r="G73" s="3">
        <f t="shared" si="5"/>
        <v>0</v>
      </c>
      <c r="H73" s="3"/>
      <c r="I73" s="3"/>
      <c r="J73" s="3">
        <f t="shared" si="3"/>
        <v>0</v>
      </c>
      <c r="K73" s="3"/>
      <c r="L73" s="3"/>
      <c r="M73" s="3">
        <f t="shared" si="4"/>
        <v>0</v>
      </c>
    </row>
    <row r="74" spans="1:13" ht="17.399999999999999" x14ac:dyDescent="0.35">
      <c r="A74" s="1" t="s">
        <v>23</v>
      </c>
      <c r="B74" s="2"/>
      <c r="C74" s="2"/>
      <c r="D74" s="3"/>
      <c r="E74" s="19">
        <f>E75</f>
        <v>31555278.96815785</v>
      </c>
      <c r="F74" s="19">
        <f>F75</f>
        <v>0</v>
      </c>
      <c r="G74" s="19">
        <f t="shared" si="5"/>
        <v>31555278.96815785</v>
      </c>
      <c r="H74" s="19">
        <f>H75+H78</f>
        <v>1583365</v>
      </c>
      <c r="I74" s="19">
        <f>I75</f>
        <v>89216</v>
      </c>
      <c r="J74" s="19">
        <f>G74+H74+I74</f>
        <v>33227859.96815785</v>
      </c>
      <c r="K74" s="19">
        <f>K75+K78</f>
        <v>9862</v>
      </c>
      <c r="L74" s="19">
        <f>L75</f>
        <v>-19515</v>
      </c>
      <c r="M74" s="19">
        <f t="shared" si="4"/>
        <v>33218206.96815785</v>
      </c>
    </row>
    <row r="75" spans="1:13" ht="17.399999999999999" x14ac:dyDescent="0.35">
      <c r="A75" s="1" t="s">
        <v>0</v>
      </c>
      <c r="B75" s="2"/>
      <c r="C75" s="2"/>
      <c r="D75" s="3"/>
      <c r="E75" s="19">
        <f>E76+E77</f>
        <v>31555278.96815785</v>
      </c>
      <c r="F75" s="19">
        <f>F76+F77</f>
        <v>0</v>
      </c>
      <c r="G75" s="19">
        <f t="shared" si="5"/>
        <v>31555278.96815785</v>
      </c>
      <c r="H75" s="19">
        <f>H76+H77</f>
        <v>1569615</v>
      </c>
      <c r="I75" s="19">
        <f>I76+I77</f>
        <v>89216</v>
      </c>
      <c r="J75" s="19">
        <f t="shared" si="3"/>
        <v>33214109.96815785</v>
      </c>
      <c r="K75" s="19">
        <f>K76+K77</f>
        <v>-16138</v>
      </c>
      <c r="L75" s="19">
        <f>L76+L77</f>
        <v>-19515</v>
      </c>
      <c r="M75" s="19">
        <f t="shared" si="4"/>
        <v>33178456.96815785</v>
      </c>
    </row>
    <row r="76" spans="1:13" ht="15.6" x14ac:dyDescent="0.3">
      <c r="A76" s="4" t="s">
        <v>1</v>
      </c>
      <c r="B76" s="2"/>
      <c r="C76" s="2"/>
      <c r="D76" s="3"/>
      <c r="E76" s="20">
        <f>E80+E83+E86+E98+E99+E102</f>
        <v>28761076.535566542</v>
      </c>
      <c r="F76" s="20">
        <f>F80+F83+F86+F98+F99+F102</f>
        <v>0</v>
      </c>
      <c r="G76" s="20">
        <f t="shared" si="5"/>
        <v>28761076.535566542</v>
      </c>
      <c r="H76" s="20">
        <f>H80+H83+H86+H98+H99+H102</f>
        <v>1569615</v>
      </c>
      <c r="I76" s="20">
        <f>I80+I83+I86+I98+I99+I102</f>
        <v>89216</v>
      </c>
      <c r="J76" s="20">
        <f t="shared" si="3"/>
        <v>30419907.535566542</v>
      </c>
      <c r="K76" s="20">
        <f>K80+K83+K86+K98+K99+K102</f>
        <v>-16138</v>
      </c>
      <c r="L76" s="20">
        <f>L80+L83+L86+L98+L99+L102</f>
        <v>-19515</v>
      </c>
      <c r="M76" s="20">
        <f t="shared" si="4"/>
        <v>30384254.535566542</v>
      </c>
    </row>
    <row r="77" spans="1:13" ht="15.6" x14ac:dyDescent="0.3">
      <c r="A77" s="5" t="s">
        <v>2</v>
      </c>
      <c r="B77" s="2"/>
      <c r="C77" s="2"/>
      <c r="D77" s="3"/>
      <c r="E77" s="21">
        <f>E90+E100</f>
        <v>2794202.4325913079</v>
      </c>
      <c r="F77" s="21">
        <f>F90+F100</f>
        <v>0</v>
      </c>
      <c r="G77" s="21">
        <f t="shared" si="5"/>
        <v>2794202.4325913079</v>
      </c>
      <c r="H77" s="21">
        <f>H90+H100</f>
        <v>0</v>
      </c>
      <c r="I77" s="21">
        <f>I90+I100</f>
        <v>0</v>
      </c>
      <c r="J77" s="21">
        <f t="shared" si="3"/>
        <v>2794202.4325913079</v>
      </c>
      <c r="K77" s="21">
        <f>K90+K100</f>
        <v>0</v>
      </c>
      <c r="L77" s="21">
        <f>L90+L100</f>
        <v>0</v>
      </c>
      <c r="M77" s="21">
        <f t="shared" si="4"/>
        <v>2794202.4325913079</v>
      </c>
    </row>
    <row r="78" spans="1:13" ht="15.6" x14ac:dyDescent="0.3">
      <c r="A78" s="4" t="s">
        <v>3</v>
      </c>
      <c r="B78" s="2"/>
      <c r="C78" s="2"/>
      <c r="D78" s="3"/>
      <c r="E78" s="21"/>
      <c r="F78" s="21"/>
      <c r="G78" s="21"/>
      <c r="H78" s="54">
        <f>H94</f>
        <v>13750</v>
      </c>
      <c r="I78" s="21"/>
      <c r="J78" s="54">
        <f>G78+H78+I78</f>
        <v>13750</v>
      </c>
      <c r="K78" s="54">
        <f>K94</f>
        <v>26000</v>
      </c>
      <c r="L78" s="21"/>
      <c r="M78" s="54">
        <f t="shared" si="4"/>
        <v>39750</v>
      </c>
    </row>
    <row r="79" spans="1:13" x14ac:dyDescent="0.3">
      <c r="A79" s="3"/>
      <c r="B79" s="2"/>
      <c r="C79" s="2"/>
      <c r="D79" s="3"/>
      <c r="E79" s="3"/>
      <c r="F79" s="3"/>
      <c r="G79" s="3">
        <f t="shared" si="5"/>
        <v>0</v>
      </c>
      <c r="H79" s="3"/>
      <c r="I79" s="3"/>
      <c r="J79" s="3">
        <f t="shared" si="3"/>
        <v>0</v>
      </c>
      <c r="K79" s="3"/>
      <c r="L79" s="3"/>
      <c r="M79" s="3">
        <f t="shared" si="4"/>
        <v>0</v>
      </c>
    </row>
    <row r="80" spans="1:13" x14ac:dyDescent="0.3">
      <c r="A80" s="8" t="s">
        <v>14</v>
      </c>
      <c r="B80" s="6"/>
      <c r="C80" s="13"/>
      <c r="D80" s="13"/>
      <c r="E80" s="22">
        <f>E81</f>
        <v>4000</v>
      </c>
      <c r="F80" s="22">
        <f>F81</f>
        <v>0</v>
      </c>
      <c r="G80" s="22">
        <f t="shared" si="5"/>
        <v>4000</v>
      </c>
      <c r="H80" s="22">
        <f>H81</f>
        <v>0</v>
      </c>
      <c r="I80" s="22">
        <f>I81</f>
        <v>0</v>
      </c>
      <c r="J80" s="22">
        <f t="shared" si="3"/>
        <v>4000</v>
      </c>
      <c r="K80" s="22">
        <f>K81</f>
        <v>0</v>
      </c>
      <c r="L80" s="22">
        <f>L81</f>
        <v>0</v>
      </c>
      <c r="M80" s="22">
        <f t="shared" si="4"/>
        <v>4000</v>
      </c>
    </row>
    <row r="81" spans="1:13" x14ac:dyDescent="0.3">
      <c r="A81" s="12" t="s">
        <v>15</v>
      </c>
      <c r="B81" s="11">
        <v>20</v>
      </c>
      <c r="C81" s="11">
        <v>41</v>
      </c>
      <c r="D81" s="11" t="s">
        <v>16</v>
      </c>
      <c r="E81" s="23">
        <v>4000</v>
      </c>
      <c r="F81" s="23"/>
      <c r="G81" s="23">
        <f t="shared" si="5"/>
        <v>4000</v>
      </c>
      <c r="H81" s="23"/>
      <c r="I81" s="23"/>
      <c r="J81" s="23">
        <f t="shared" si="3"/>
        <v>4000</v>
      </c>
      <c r="K81" s="23"/>
      <c r="L81" s="23"/>
      <c r="M81" s="23">
        <f t="shared" si="4"/>
        <v>4000</v>
      </c>
    </row>
    <row r="82" spans="1:13" ht="15.6" x14ac:dyDescent="0.3">
      <c r="A82" s="4"/>
      <c r="B82" s="2"/>
      <c r="C82" s="14"/>
      <c r="D82" s="14"/>
      <c r="E82" s="3"/>
      <c r="F82" s="3"/>
      <c r="G82" s="3">
        <f t="shared" si="5"/>
        <v>0</v>
      </c>
      <c r="H82" s="3"/>
      <c r="I82" s="3"/>
      <c r="J82" s="3">
        <f t="shared" si="3"/>
        <v>0</v>
      </c>
      <c r="K82" s="3"/>
      <c r="L82" s="3"/>
      <c r="M82" s="3">
        <f t="shared" si="4"/>
        <v>0</v>
      </c>
    </row>
    <row r="83" spans="1:13" x14ac:dyDescent="0.3">
      <c r="A83" s="8" t="s">
        <v>5</v>
      </c>
      <c r="B83" s="6"/>
      <c r="C83" s="13"/>
      <c r="D83" s="13"/>
      <c r="E83" s="22">
        <f>E84</f>
        <v>15846634</v>
      </c>
      <c r="F83" s="22">
        <f>F84</f>
        <v>0</v>
      </c>
      <c r="G83" s="22">
        <f t="shared" si="5"/>
        <v>15846634</v>
      </c>
      <c r="H83" s="22">
        <f>H84</f>
        <v>1287817</v>
      </c>
      <c r="I83" s="22">
        <f>I84</f>
        <v>0</v>
      </c>
      <c r="J83" s="22">
        <f t="shared" si="3"/>
        <v>17134451</v>
      </c>
      <c r="K83" s="22">
        <f>K84</f>
        <v>-170441</v>
      </c>
      <c r="L83" s="22">
        <f>L84</f>
        <v>0</v>
      </c>
      <c r="M83" s="22">
        <f t="shared" si="4"/>
        <v>16964010</v>
      </c>
    </row>
    <row r="84" spans="1:13" x14ac:dyDescent="0.3">
      <c r="A84" s="9" t="s">
        <v>6</v>
      </c>
      <c r="B84" s="11">
        <v>20</v>
      </c>
      <c r="C84" s="11">
        <v>50</v>
      </c>
      <c r="D84" s="11"/>
      <c r="E84" s="23">
        <v>15846634</v>
      </c>
      <c r="F84" s="23"/>
      <c r="G84" s="23">
        <f t="shared" si="5"/>
        <v>15846634</v>
      </c>
      <c r="H84" s="23">
        <v>1287817</v>
      </c>
      <c r="I84" s="23"/>
      <c r="J84" s="23">
        <f t="shared" si="3"/>
        <v>17134451</v>
      </c>
      <c r="K84" s="23">
        <v>-170441</v>
      </c>
      <c r="L84" s="23"/>
      <c r="M84" s="23">
        <f t="shared" si="4"/>
        <v>16964010</v>
      </c>
    </row>
    <row r="85" spans="1:13" x14ac:dyDescent="0.3">
      <c r="A85" s="3"/>
      <c r="B85" s="11"/>
      <c r="C85" s="11"/>
      <c r="D85" s="11"/>
      <c r="E85" s="3"/>
      <c r="F85" s="3"/>
      <c r="G85" s="3">
        <f t="shared" si="5"/>
        <v>0</v>
      </c>
      <c r="H85" s="3"/>
      <c r="I85" s="3"/>
      <c r="J85" s="3">
        <f t="shared" si="3"/>
        <v>0</v>
      </c>
      <c r="K85" s="3"/>
      <c r="L85" s="3"/>
      <c r="M85" s="3">
        <f t="shared" si="4"/>
        <v>0</v>
      </c>
    </row>
    <row r="86" spans="1:13" x14ac:dyDescent="0.3">
      <c r="A86" s="8" t="s">
        <v>7</v>
      </c>
      <c r="B86" s="15"/>
      <c r="C86" s="15"/>
      <c r="D86" s="15"/>
      <c r="E86" s="22">
        <f>E87+E88</f>
        <v>12362790.595566539</v>
      </c>
      <c r="F86" s="22">
        <f>F87+F88</f>
        <v>0</v>
      </c>
      <c r="G86" s="22">
        <f t="shared" si="5"/>
        <v>12362790.595566539</v>
      </c>
      <c r="H86" s="22">
        <f>H87+H88</f>
        <v>281798</v>
      </c>
      <c r="I86" s="22">
        <f>I87+I88</f>
        <v>89216</v>
      </c>
      <c r="J86" s="22">
        <f t="shared" si="3"/>
        <v>12733804.595566539</v>
      </c>
      <c r="K86" s="22">
        <f>K87+K88</f>
        <v>154303</v>
      </c>
      <c r="L86" s="22">
        <f>L87+L88</f>
        <v>-19515</v>
      </c>
      <c r="M86" s="22">
        <f t="shared" si="4"/>
        <v>12868592.595566539</v>
      </c>
    </row>
    <row r="87" spans="1:13" x14ac:dyDescent="0.3">
      <c r="A87" s="9" t="s">
        <v>8</v>
      </c>
      <c r="B87" s="11">
        <v>20</v>
      </c>
      <c r="C87" s="11">
        <v>55</v>
      </c>
      <c r="D87" s="11"/>
      <c r="E87" s="23">
        <v>1496648</v>
      </c>
      <c r="F87" s="23"/>
      <c r="G87" s="23">
        <f t="shared" si="5"/>
        <v>1496648</v>
      </c>
      <c r="H87" s="23">
        <v>281798</v>
      </c>
      <c r="I87" s="23">
        <v>89216</v>
      </c>
      <c r="J87" s="23">
        <f t="shared" si="3"/>
        <v>1867662</v>
      </c>
      <c r="K87" s="23">
        <v>154303</v>
      </c>
      <c r="L87" s="23"/>
      <c r="M87" s="23">
        <f t="shared" si="4"/>
        <v>2021965</v>
      </c>
    </row>
    <row r="88" spans="1:13" x14ac:dyDescent="0.3">
      <c r="A88" s="9" t="s">
        <v>17</v>
      </c>
      <c r="B88" s="11">
        <v>20</v>
      </c>
      <c r="C88" s="11">
        <v>55</v>
      </c>
      <c r="D88" s="11" t="s">
        <v>18</v>
      </c>
      <c r="E88" s="23">
        <v>10866142.595566539</v>
      </c>
      <c r="F88" s="23"/>
      <c r="G88" s="23">
        <f t="shared" si="5"/>
        <v>10866142.595566539</v>
      </c>
      <c r="H88" s="23"/>
      <c r="I88" s="23"/>
      <c r="J88" s="23">
        <f t="shared" si="3"/>
        <v>10866142.595566539</v>
      </c>
      <c r="K88" s="23"/>
      <c r="L88" s="23">
        <v>-19515</v>
      </c>
      <c r="M88" s="23">
        <f t="shared" si="4"/>
        <v>10846627.595566539</v>
      </c>
    </row>
    <row r="89" spans="1:13" x14ac:dyDescent="0.3">
      <c r="A89" s="9"/>
      <c r="B89" s="10"/>
      <c r="C89" s="10"/>
      <c r="D89" s="11"/>
      <c r="E89" s="3"/>
      <c r="F89" s="3"/>
      <c r="G89" s="3">
        <f t="shared" si="5"/>
        <v>0</v>
      </c>
      <c r="H89" s="3"/>
      <c r="I89" s="3"/>
      <c r="J89" s="3">
        <f t="shared" si="3"/>
        <v>0</v>
      </c>
      <c r="K89" s="3"/>
      <c r="L89" s="3"/>
      <c r="M89" s="3">
        <f t="shared" si="4"/>
        <v>0</v>
      </c>
    </row>
    <row r="90" spans="1:13" x14ac:dyDescent="0.3">
      <c r="A90" s="16" t="s">
        <v>9</v>
      </c>
      <c r="B90" s="17"/>
      <c r="C90" s="17"/>
      <c r="D90" s="15"/>
      <c r="E90" s="22">
        <f>E91+E92</f>
        <v>2741574.3725913079</v>
      </c>
      <c r="F90" s="22">
        <f>F91+F92</f>
        <v>0</v>
      </c>
      <c r="G90" s="22">
        <f t="shared" si="5"/>
        <v>2741574.3725913079</v>
      </c>
      <c r="H90" s="22">
        <f>H91+H92</f>
        <v>0</v>
      </c>
      <c r="I90" s="22">
        <f>I91+I92</f>
        <v>0</v>
      </c>
      <c r="J90" s="22">
        <f t="shared" si="3"/>
        <v>2741574.3725913079</v>
      </c>
      <c r="K90" s="22">
        <f>K91+K92</f>
        <v>0</v>
      </c>
      <c r="L90" s="22">
        <f>L91+L92</f>
        <v>0</v>
      </c>
      <c r="M90" s="22">
        <f t="shared" si="4"/>
        <v>2741574.3725913079</v>
      </c>
    </row>
    <row r="91" spans="1:13" x14ac:dyDescent="0.3">
      <c r="A91" s="12" t="s">
        <v>10</v>
      </c>
      <c r="B91" s="11">
        <v>10</v>
      </c>
      <c r="C91" s="11">
        <v>601</v>
      </c>
      <c r="D91" s="11"/>
      <c r="E91" s="23">
        <v>358495</v>
      </c>
      <c r="F91" s="23"/>
      <c r="G91" s="23">
        <f t="shared" si="5"/>
        <v>358495</v>
      </c>
      <c r="H91" s="23"/>
      <c r="I91" s="23"/>
      <c r="J91" s="23">
        <f t="shared" si="3"/>
        <v>358495</v>
      </c>
      <c r="K91" s="23"/>
      <c r="L91" s="23"/>
      <c r="M91" s="23">
        <f t="shared" si="4"/>
        <v>358495</v>
      </c>
    </row>
    <row r="92" spans="1:13" x14ac:dyDescent="0.3">
      <c r="A92" s="12" t="s">
        <v>19</v>
      </c>
      <c r="B92" s="11">
        <v>10</v>
      </c>
      <c r="C92" s="11">
        <v>601</v>
      </c>
      <c r="D92" s="11" t="s">
        <v>18</v>
      </c>
      <c r="E92" s="23">
        <v>2383079.3725913079</v>
      </c>
      <c r="F92" s="23"/>
      <c r="G92" s="23">
        <f t="shared" si="5"/>
        <v>2383079.3725913079</v>
      </c>
      <c r="H92" s="23"/>
      <c r="I92" s="23"/>
      <c r="J92" s="23">
        <f t="shared" si="3"/>
        <v>2383079.3725913079</v>
      </c>
      <c r="K92" s="23"/>
      <c r="L92" s="23"/>
      <c r="M92" s="23">
        <f t="shared" si="4"/>
        <v>2383079.3725913079</v>
      </c>
    </row>
    <row r="93" spans="1:13" x14ac:dyDescent="0.3">
      <c r="A93" s="12"/>
      <c r="B93" s="11"/>
      <c r="C93" s="11"/>
      <c r="D93" s="11"/>
      <c r="E93" s="23"/>
      <c r="F93" s="23"/>
      <c r="G93" s="23"/>
      <c r="H93" s="23"/>
      <c r="I93" s="23"/>
      <c r="J93" s="23">
        <f t="shared" si="3"/>
        <v>0</v>
      </c>
      <c r="K93" s="23"/>
      <c r="L93" s="23"/>
      <c r="M93" s="23">
        <f t="shared" si="4"/>
        <v>0</v>
      </c>
    </row>
    <row r="94" spans="1:13" x14ac:dyDescent="0.3">
      <c r="A94" s="52" t="s">
        <v>11</v>
      </c>
      <c r="B94" s="2"/>
      <c r="C94" s="2"/>
      <c r="D94" s="2"/>
      <c r="E94" s="23"/>
      <c r="F94" s="23"/>
      <c r="G94" s="23"/>
      <c r="H94" s="22">
        <f>H95</f>
        <v>13750</v>
      </c>
      <c r="I94" s="23"/>
      <c r="J94" s="22">
        <f t="shared" si="3"/>
        <v>13750</v>
      </c>
      <c r="K94" s="22">
        <f>K95</f>
        <v>26000</v>
      </c>
      <c r="L94" s="23"/>
      <c r="M94" s="22">
        <f t="shared" si="4"/>
        <v>39750</v>
      </c>
    </row>
    <row r="95" spans="1:13" x14ac:dyDescent="0.3">
      <c r="A95" s="53" t="s">
        <v>28</v>
      </c>
      <c r="B95" s="2">
        <v>20</v>
      </c>
      <c r="C95" s="2">
        <v>15</v>
      </c>
      <c r="D95" s="2" t="s">
        <v>12</v>
      </c>
      <c r="E95" s="23"/>
      <c r="F95" s="23"/>
      <c r="G95" s="23"/>
      <c r="H95" s="23">
        <v>13750</v>
      </c>
      <c r="I95" s="23"/>
      <c r="J95" s="23">
        <f t="shared" si="3"/>
        <v>13750</v>
      </c>
      <c r="K95" s="23">
        <v>26000</v>
      </c>
      <c r="L95" s="23"/>
      <c r="M95" s="23">
        <f t="shared" si="4"/>
        <v>39750</v>
      </c>
    </row>
    <row r="96" spans="1:13" x14ac:dyDescent="0.3">
      <c r="A96" s="3"/>
      <c r="B96" s="2"/>
      <c r="C96" s="2"/>
      <c r="D96" s="3"/>
      <c r="E96" s="3"/>
      <c r="F96" s="3"/>
      <c r="G96" s="3">
        <f t="shared" si="5"/>
        <v>0</v>
      </c>
      <c r="H96" s="3"/>
      <c r="I96" s="3"/>
      <c r="J96" s="3">
        <f t="shared" si="3"/>
        <v>0</v>
      </c>
      <c r="K96" s="3"/>
      <c r="L96" s="3"/>
      <c r="M96" s="3">
        <f t="shared" si="4"/>
        <v>0</v>
      </c>
    </row>
    <row r="97" spans="1:13" x14ac:dyDescent="0.3">
      <c r="A97" s="8" t="s">
        <v>20</v>
      </c>
      <c r="B97" s="6"/>
      <c r="C97" s="6"/>
      <c r="D97" s="7"/>
      <c r="E97" s="22">
        <f>E98+E99+E100</f>
        <v>583480</v>
      </c>
      <c r="F97" s="22">
        <f>F98+F99+F100</f>
        <v>0</v>
      </c>
      <c r="G97" s="22">
        <f t="shared" si="5"/>
        <v>583480</v>
      </c>
      <c r="H97" s="22">
        <f>H98+H99+H100</f>
        <v>0</v>
      </c>
      <c r="I97" s="22">
        <f>I98+I99+I100</f>
        <v>0</v>
      </c>
      <c r="J97" s="22">
        <f t="shared" si="3"/>
        <v>583480</v>
      </c>
      <c r="K97" s="22">
        <f>K98+K99+K100</f>
        <v>0</v>
      </c>
      <c r="L97" s="22">
        <f>L98+L99+L100</f>
        <v>0</v>
      </c>
      <c r="M97" s="22">
        <f t="shared" si="4"/>
        <v>583480</v>
      </c>
    </row>
    <row r="98" spans="1:13" x14ac:dyDescent="0.3">
      <c r="A98" s="9" t="s">
        <v>5</v>
      </c>
      <c r="B98" s="11">
        <v>44</v>
      </c>
      <c r="C98" s="11">
        <v>50</v>
      </c>
      <c r="D98" s="11"/>
      <c r="E98" s="23">
        <v>104178</v>
      </c>
      <c r="F98" s="23"/>
      <c r="G98" s="23">
        <f t="shared" si="5"/>
        <v>104178</v>
      </c>
      <c r="H98" s="23"/>
      <c r="I98" s="23"/>
      <c r="J98" s="23">
        <f t="shared" si="3"/>
        <v>104178</v>
      </c>
      <c r="K98" s="23"/>
      <c r="L98" s="23"/>
      <c r="M98" s="23">
        <f t="shared" si="4"/>
        <v>104178</v>
      </c>
    </row>
    <row r="99" spans="1:13" x14ac:dyDescent="0.3">
      <c r="A99" s="9" t="s">
        <v>8</v>
      </c>
      <c r="B99" s="11">
        <v>44</v>
      </c>
      <c r="C99" s="11">
        <v>55</v>
      </c>
      <c r="D99" s="11"/>
      <c r="E99" s="23">
        <v>426673.94</v>
      </c>
      <c r="F99" s="23"/>
      <c r="G99" s="23">
        <f t="shared" si="5"/>
        <v>426673.94</v>
      </c>
      <c r="H99" s="23"/>
      <c r="I99" s="23"/>
      <c r="J99" s="23">
        <f t="shared" si="3"/>
        <v>426673.94</v>
      </c>
      <c r="K99" s="23"/>
      <c r="L99" s="23"/>
      <c r="M99" s="23">
        <f t="shared" si="4"/>
        <v>426673.94</v>
      </c>
    </row>
    <row r="100" spans="1:13" x14ac:dyDescent="0.3">
      <c r="A100" s="9" t="s">
        <v>9</v>
      </c>
      <c r="B100" s="11">
        <v>44</v>
      </c>
      <c r="C100" s="11">
        <v>601</v>
      </c>
      <c r="D100" s="11"/>
      <c r="E100" s="23">
        <v>52628.06</v>
      </c>
      <c r="F100" s="23"/>
      <c r="G100" s="23">
        <f t="shared" si="5"/>
        <v>52628.06</v>
      </c>
      <c r="H100" s="23"/>
      <c r="I100" s="23"/>
      <c r="J100" s="23">
        <f t="shared" si="3"/>
        <v>52628.06</v>
      </c>
      <c r="K100" s="23"/>
      <c r="L100" s="23"/>
      <c r="M100" s="23">
        <f t="shared" si="4"/>
        <v>52628.06</v>
      </c>
    </row>
    <row r="101" spans="1:13" x14ac:dyDescent="0.3">
      <c r="A101" s="9"/>
      <c r="B101" s="11"/>
      <c r="C101" s="11"/>
      <c r="D101" s="11"/>
      <c r="E101" s="23"/>
      <c r="F101" s="23"/>
      <c r="G101" s="23">
        <f t="shared" si="5"/>
        <v>0</v>
      </c>
      <c r="H101" s="23"/>
      <c r="I101" s="23"/>
      <c r="J101" s="23">
        <f t="shared" si="3"/>
        <v>0</v>
      </c>
      <c r="K101" s="23"/>
      <c r="L101" s="23"/>
      <c r="M101" s="23">
        <f t="shared" si="4"/>
        <v>0</v>
      </c>
    </row>
    <row r="102" spans="1:13" x14ac:dyDescent="0.3">
      <c r="A102" s="8" t="s">
        <v>21</v>
      </c>
      <c r="B102" s="17">
        <v>60</v>
      </c>
      <c r="C102" s="17">
        <v>61</v>
      </c>
      <c r="D102" s="18"/>
      <c r="E102" s="22">
        <v>16800</v>
      </c>
      <c r="F102" s="22"/>
      <c r="G102" s="22">
        <f t="shared" si="5"/>
        <v>16800</v>
      </c>
      <c r="H102" s="22"/>
      <c r="I102" s="22"/>
      <c r="J102" s="22">
        <f t="shared" si="3"/>
        <v>16800</v>
      </c>
      <c r="K102" s="22"/>
      <c r="L102" s="22"/>
      <c r="M102" s="22">
        <f t="shared" si="4"/>
        <v>16800</v>
      </c>
    </row>
    <row r="103" spans="1:13" x14ac:dyDescent="0.3">
      <c r="G103">
        <f t="shared" si="5"/>
        <v>0</v>
      </c>
      <c r="J103">
        <f t="shared" si="3"/>
        <v>0</v>
      </c>
      <c r="M103">
        <f t="shared" si="4"/>
        <v>0</v>
      </c>
    </row>
    <row r="104" spans="1:13" x14ac:dyDescent="0.3">
      <c r="G104">
        <f t="shared" si="5"/>
        <v>0</v>
      </c>
      <c r="J104">
        <f t="shared" si="3"/>
        <v>0</v>
      </c>
      <c r="M104">
        <f t="shared" si="4"/>
        <v>0</v>
      </c>
    </row>
    <row r="105" spans="1:13" s="30" customFormat="1" ht="17.399999999999999" x14ac:dyDescent="0.35">
      <c r="A105" s="29" t="s">
        <v>30</v>
      </c>
      <c r="G105" s="30">
        <f t="shared" si="5"/>
        <v>0</v>
      </c>
      <c r="J105" s="30">
        <f t="shared" si="3"/>
        <v>0</v>
      </c>
      <c r="M105" s="30">
        <f t="shared" si="4"/>
        <v>0</v>
      </c>
    </row>
    <row r="106" spans="1:13" s="30" customFormat="1" x14ac:dyDescent="0.3">
      <c r="G106" s="30">
        <f t="shared" si="5"/>
        <v>0</v>
      </c>
      <c r="J106" s="30">
        <f t="shared" si="3"/>
        <v>0</v>
      </c>
      <c r="M106" s="30">
        <f t="shared" si="4"/>
        <v>0</v>
      </c>
    </row>
    <row r="107" spans="1:13" s="30" customFormat="1" ht="17.399999999999999" x14ac:dyDescent="0.35">
      <c r="A107" s="29" t="s">
        <v>29</v>
      </c>
      <c r="B107" s="31"/>
      <c r="C107" s="31"/>
      <c r="D107" s="32"/>
      <c r="E107" s="33">
        <f>E108+E111</f>
        <v>1751728.9999799998</v>
      </c>
      <c r="F107" s="33">
        <f>F108+F111</f>
        <v>-10490</v>
      </c>
      <c r="G107" s="33">
        <f t="shared" si="5"/>
        <v>1741238.9999799998</v>
      </c>
      <c r="H107" s="33">
        <f>H108+H111</f>
        <v>-117382</v>
      </c>
      <c r="I107" s="33">
        <f>I108+I111</f>
        <v>267390</v>
      </c>
      <c r="J107" s="33">
        <f t="shared" si="3"/>
        <v>1891246.9999799998</v>
      </c>
      <c r="K107" s="33">
        <f>K108+K111</f>
        <v>-202530</v>
      </c>
      <c r="L107" s="33">
        <f>L108+L111</f>
        <v>-120000</v>
      </c>
      <c r="M107" s="33">
        <f t="shared" si="4"/>
        <v>1568716.9999799998</v>
      </c>
    </row>
    <row r="108" spans="1:13" s="30" customFormat="1" ht="17.399999999999999" x14ac:dyDescent="0.35">
      <c r="A108" s="29" t="s">
        <v>0</v>
      </c>
      <c r="B108" s="31"/>
      <c r="C108" s="31"/>
      <c r="D108" s="32"/>
      <c r="E108" s="33">
        <f>E109+E110</f>
        <v>1680555.9999799998</v>
      </c>
      <c r="F108" s="33">
        <f>F109+F110</f>
        <v>0</v>
      </c>
      <c r="G108" s="33">
        <f t="shared" si="5"/>
        <v>1680555.9999799998</v>
      </c>
      <c r="H108" s="33">
        <f>H109+H110</f>
        <v>-103632</v>
      </c>
      <c r="I108" s="33">
        <f>I109+I110</f>
        <v>209100</v>
      </c>
      <c r="J108" s="33">
        <f t="shared" si="3"/>
        <v>1786023.9999799998</v>
      </c>
      <c r="K108" s="33">
        <f>K109+K110</f>
        <v>-125530</v>
      </c>
      <c r="L108" s="33">
        <f>L109+L110</f>
        <v>-120000</v>
      </c>
      <c r="M108" s="33">
        <f t="shared" si="4"/>
        <v>1540493.9999799998</v>
      </c>
    </row>
    <row r="109" spans="1:13" s="30" customFormat="1" ht="15.6" x14ac:dyDescent="0.3">
      <c r="A109" s="34" t="s">
        <v>1</v>
      </c>
      <c r="B109" s="31"/>
      <c r="C109" s="31"/>
      <c r="D109" s="32"/>
      <c r="E109" s="35">
        <f>E114+E117</f>
        <v>1408528.9999899999</v>
      </c>
      <c r="F109" s="35">
        <f>F114+F117</f>
        <v>0</v>
      </c>
      <c r="G109" s="35">
        <f t="shared" si="5"/>
        <v>1408528.9999899999</v>
      </c>
      <c r="H109" s="35">
        <f>H114+H117</f>
        <v>-103632</v>
      </c>
      <c r="I109" s="35">
        <f>I114+I117</f>
        <v>209100</v>
      </c>
      <c r="J109" s="35">
        <f t="shared" si="3"/>
        <v>1513996.9999899999</v>
      </c>
      <c r="K109" s="35">
        <f>K114+K117</f>
        <v>-125530</v>
      </c>
      <c r="L109" s="35">
        <f>L114+L117</f>
        <v>-120000</v>
      </c>
      <c r="M109" s="35">
        <f t="shared" si="4"/>
        <v>1268466.9999899999</v>
      </c>
    </row>
    <row r="110" spans="1:13" s="30" customFormat="1" ht="15.6" x14ac:dyDescent="0.3">
      <c r="A110" s="36" t="s">
        <v>2</v>
      </c>
      <c r="B110" s="31"/>
      <c r="C110" s="31"/>
      <c r="D110" s="32"/>
      <c r="E110" s="37">
        <f>E120</f>
        <v>272026.99998999992</v>
      </c>
      <c r="F110" s="37">
        <f>F120</f>
        <v>0</v>
      </c>
      <c r="G110" s="37">
        <f t="shared" si="5"/>
        <v>272026.99998999992</v>
      </c>
      <c r="H110" s="37">
        <f>H120</f>
        <v>0</v>
      </c>
      <c r="I110" s="37">
        <f>I120</f>
        <v>0</v>
      </c>
      <c r="J110" s="37">
        <f t="shared" si="3"/>
        <v>272026.99998999992</v>
      </c>
      <c r="K110" s="37">
        <f>K120</f>
        <v>0</v>
      </c>
      <c r="L110" s="37">
        <f>L120</f>
        <v>0</v>
      </c>
      <c r="M110" s="37">
        <f t="shared" si="4"/>
        <v>272026.99998999992</v>
      </c>
    </row>
    <row r="111" spans="1:13" s="30" customFormat="1" ht="17.399999999999999" x14ac:dyDescent="0.35">
      <c r="A111" s="29" t="s">
        <v>3</v>
      </c>
      <c r="B111" s="38"/>
      <c r="C111" s="38"/>
      <c r="D111" s="39"/>
      <c r="E111" s="40">
        <f>E122</f>
        <v>71173</v>
      </c>
      <c r="F111" s="40">
        <f>F122</f>
        <v>-10490</v>
      </c>
      <c r="G111" s="40">
        <f t="shared" si="5"/>
        <v>60683</v>
      </c>
      <c r="H111" s="40">
        <f>H122</f>
        <v>-13750</v>
      </c>
      <c r="I111" s="40">
        <f>I122</f>
        <v>58290</v>
      </c>
      <c r="J111" s="40">
        <f t="shared" si="3"/>
        <v>105223</v>
      </c>
      <c r="K111" s="40">
        <f>K122</f>
        <v>-77000</v>
      </c>
      <c r="L111" s="40">
        <f>L122</f>
        <v>0</v>
      </c>
      <c r="M111" s="40">
        <f t="shared" si="4"/>
        <v>28223</v>
      </c>
    </row>
    <row r="112" spans="1:13" s="30" customFormat="1" x14ac:dyDescent="0.3">
      <c r="A112" s="41" t="s">
        <v>4</v>
      </c>
      <c r="B112" s="31"/>
      <c r="C112" s="31"/>
      <c r="D112" s="32"/>
      <c r="E112" s="42">
        <f>E124</f>
        <v>12883</v>
      </c>
      <c r="F112" s="42">
        <f>F124</f>
        <v>0</v>
      </c>
      <c r="G112" s="42">
        <f t="shared" si="5"/>
        <v>12883</v>
      </c>
      <c r="H112" s="42">
        <f>H124</f>
        <v>0</v>
      </c>
      <c r="I112" s="42">
        <f>I124</f>
        <v>0</v>
      </c>
      <c r="J112" s="42">
        <f t="shared" si="3"/>
        <v>12883</v>
      </c>
      <c r="K112" s="42">
        <f>K124</f>
        <v>0</v>
      </c>
      <c r="L112" s="42">
        <f>L124</f>
        <v>0</v>
      </c>
      <c r="M112" s="42">
        <f t="shared" si="4"/>
        <v>12883</v>
      </c>
    </row>
    <row r="113" spans="1:13" s="30" customFormat="1" ht="15.6" x14ac:dyDescent="0.3">
      <c r="A113" s="36"/>
      <c r="B113" s="31"/>
      <c r="C113" s="31"/>
      <c r="D113" s="32"/>
      <c r="E113" s="32"/>
      <c r="F113" s="32"/>
      <c r="G113" s="32">
        <f t="shared" si="5"/>
        <v>0</v>
      </c>
      <c r="H113" s="32"/>
      <c r="I113" s="32"/>
      <c r="J113" s="32">
        <f t="shared" si="3"/>
        <v>0</v>
      </c>
      <c r="K113" s="32"/>
      <c r="L113" s="32"/>
      <c r="M113" s="32">
        <f t="shared" si="4"/>
        <v>0</v>
      </c>
    </row>
    <row r="114" spans="1:13" s="30" customFormat="1" x14ac:dyDescent="0.3">
      <c r="A114" s="43" t="s">
        <v>5</v>
      </c>
      <c r="B114" s="38"/>
      <c r="C114" s="38"/>
      <c r="D114" s="39"/>
      <c r="E114" s="44">
        <f>E115</f>
        <v>272867</v>
      </c>
      <c r="F114" s="44">
        <f>F115</f>
        <v>0</v>
      </c>
      <c r="G114" s="44">
        <f t="shared" si="5"/>
        <v>272867</v>
      </c>
      <c r="H114" s="44">
        <f>H115</f>
        <v>0</v>
      </c>
      <c r="I114" s="44">
        <f>I115</f>
        <v>0</v>
      </c>
      <c r="J114" s="44">
        <f t="shared" si="3"/>
        <v>272867</v>
      </c>
      <c r="K114" s="44">
        <f>K115</f>
        <v>36800</v>
      </c>
      <c r="L114" s="44">
        <f>L115</f>
        <v>-120000</v>
      </c>
      <c r="M114" s="44">
        <f t="shared" si="4"/>
        <v>189667</v>
      </c>
    </row>
    <row r="115" spans="1:13" s="30" customFormat="1" x14ac:dyDescent="0.3">
      <c r="A115" s="45" t="s">
        <v>6</v>
      </c>
      <c r="B115" s="46">
        <v>20</v>
      </c>
      <c r="C115" s="46">
        <v>50</v>
      </c>
      <c r="D115" s="47"/>
      <c r="E115" s="48">
        <v>272867</v>
      </c>
      <c r="F115" s="48"/>
      <c r="G115" s="48">
        <f t="shared" si="5"/>
        <v>272867</v>
      </c>
      <c r="H115" s="48"/>
      <c r="I115" s="48"/>
      <c r="J115" s="48">
        <f t="shared" si="3"/>
        <v>272867</v>
      </c>
      <c r="K115" s="48">
        <v>36800</v>
      </c>
      <c r="L115" s="48">
        <v>-120000</v>
      </c>
      <c r="M115" s="48">
        <f t="shared" si="4"/>
        <v>189667</v>
      </c>
    </row>
    <row r="116" spans="1:13" s="30" customFormat="1" x14ac:dyDescent="0.3">
      <c r="A116" s="32"/>
      <c r="B116" s="31"/>
      <c r="C116" s="31"/>
      <c r="D116" s="32"/>
      <c r="E116" s="32"/>
      <c r="F116" s="32"/>
      <c r="G116" s="32">
        <f t="shared" si="5"/>
        <v>0</v>
      </c>
      <c r="H116" s="32"/>
      <c r="I116" s="32"/>
      <c r="J116" s="32">
        <f t="shared" si="3"/>
        <v>0</v>
      </c>
      <c r="K116" s="32"/>
      <c r="L116" s="32"/>
      <c r="M116" s="32">
        <f t="shared" si="4"/>
        <v>0</v>
      </c>
    </row>
    <row r="117" spans="1:13" s="30" customFormat="1" x14ac:dyDescent="0.3">
      <c r="A117" s="43" t="s">
        <v>7</v>
      </c>
      <c r="B117" s="38"/>
      <c r="C117" s="38"/>
      <c r="D117" s="39"/>
      <c r="E117" s="49">
        <f>E118</f>
        <v>1135661.9999899999</v>
      </c>
      <c r="F117" s="49">
        <f>F118</f>
        <v>0</v>
      </c>
      <c r="G117" s="49">
        <f t="shared" si="5"/>
        <v>1135661.9999899999</v>
      </c>
      <c r="H117" s="49">
        <f>H118</f>
        <v>-103632</v>
      </c>
      <c r="I117" s="49">
        <f>I118</f>
        <v>209100</v>
      </c>
      <c r="J117" s="49">
        <f t="shared" si="3"/>
        <v>1241129.9999899999</v>
      </c>
      <c r="K117" s="49">
        <f>K118</f>
        <v>-162330</v>
      </c>
      <c r="L117" s="49">
        <f>L118</f>
        <v>0</v>
      </c>
      <c r="M117" s="49">
        <f t="shared" si="4"/>
        <v>1078799.9999899999</v>
      </c>
    </row>
    <row r="118" spans="1:13" s="30" customFormat="1" x14ac:dyDescent="0.3">
      <c r="A118" s="45" t="s">
        <v>8</v>
      </c>
      <c r="B118" s="46">
        <v>20</v>
      </c>
      <c r="C118" s="46">
        <v>55</v>
      </c>
      <c r="D118" s="47"/>
      <c r="E118" s="48">
        <v>1135661.9999899999</v>
      </c>
      <c r="F118" s="48"/>
      <c r="G118" s="48">
        <f t="shared" si="5"/>
        <v>1135661.9999899999</v>
      </c>
      <c r="H118" s="48">
        <v>-103632</v>
      </c>
      <c r="I118" s="48">
        <v>209100</v>
      </c>
      <c r="J118" s="48">
        <f t="shared" si="3"/>
        <v>1241129.9999899999</v>
      </c>
      <c r="K118" s="48">
        <v>-162330</v>
      </c>
      <c r="L118" s="48"/>
      <c r="M118" s="48">
        <f t="shared" si="4"/>
        <v>1078799.9999899999</v>
      </c>
    </row>
    <row r="119" spans="1:13" s="30" customFormat="1" x14ac:dyDescent="0.3">
      <c r="A119" s="32"/>
      <c r="B119" s="31"/>
      <c r="C119" s="31"/>
      <c r="D119" s="32"/>
      <c r="E119" s="32"/>
      <c r="F119" s="32"/>
      <c r="G119" s="32">
        <f t="shared" si="5"/>
        <v>0</v>
      </c>
      <c r="H119" s="32"/>
      <c r="I119" s="32"/>
      <c r="J119" s="32">
        <f t="shared" si="3"/>
        <v>0</v>
      </c>
      <c r="K119" s="32"/>
      <c r="L119" s="32"/>
      <c r="M119" s="32">
        <f t="shared" si="4"/>
        <v>0</v>
      </c>
    </row>
    <row r="120" spans="1:13" s="30" customFormat="1" x14ac:dyDescent="0.3">
      <c r="A120" s="43" t="s">
        <v>9</v>
      </c>
      <c r="B120" s="46">
        <v>10</v>
      </c>
      <c r="C120" s="46">
        <v>601</v>
      </c>
      <c r="D120" s="50"/>
      <c r="E120" s="44">
        <v>272026.99998999992</v>
      </c>
      <c r="F120" s="44"/>
      <c r="G120" s="44">
        <f t="shared" si="5"/>
        <v>272026.99998999992</v>
      </c>
      <c r="H120" s="44"/>
      <c r="I120" s="44"/>
      <c r="J120" s="44">
        <f t="shared" si="3"/>
        <v>272026.99998999992</v>
      </c>
      <c r="K120" s="44"/>
      <c r="L120" s="44"/>
      <c r="M120" s="44">
        <f t="shared" si="4"/>
        <v>272026.99998999992</v>
      </c>
    </row>
    <row r="121" spans="1:13" s="30" customFormat="1" x14ac:dyDescent="0.3">
      <c r="A121" s="32"/>
      <c r="B121" s="31"/>
      <c r="C121" s="31"/>
      <c r="D121" s="32"/>
      <c r="E121" s="32"/>
      <c r="F121" s="32"/>
      <c r="G121" s="32">
        <f t="shared" si="5"/>
        <v>0</v>
      </c>
      <c r="H121" s="32"/>
      <c r="I121" s="32"/>
      <c r="J121" s="32">
        <f t="shared" si="3"/>
        <v>0</v>
      </c>
      <c r="K121" s="32"/>
      <c r="L121" s="32"/>
      <c r="M121" s="32">
        <f t="shared" si="4"/>
        <v>0</v>
      </c>
    </row>
    <row r="122" spans="1:13" s="30" customFormat="1" x14ac:dyDescent="0.3">
      <c r="A122" s="43" t="s">
        <v>11</v>
      </c>
      <c r="B122" s="38"/>
      <c r="C122" s="38"/>
      <c r="D122" s="39"/>
      <c r="E122" s="49">
        <f>E123+E124</f>
        <v>71173</v>
      </c>
      <c r="F122" s="49">
        <f>F123+F124</f>
        <v>-10490</v>
      </c>
      <c r="G122" s="49">
        <f t="shared" si="5"/>
        <v>60683</v>
      </c>
      <c r="H122" s="49">
        <f>H123+H124</f>
        <v>-13750</v>
      </c>
      <c r="I122" s="49">
        <f>I123+I124</f>
        <v>58290</v>
      </c>
      <c r="J122" s="49">
        <f t="shared" si="3"/>
        <v>105223</v>
      </c>
      <c r="K122" s="49">
        <f>K123+K124</f>
        <v>-77000</v>
      </c>
      <c r="L122" s="49">
        <f>L123+L124</f>
        <v>0</v>
      </c>
      <c r="M122" s="49">
        <f t="shared" si="4"/>
        <v>28223</v>
      </c>
    </row>
    <row r="123" spans="1:13" s="30" customFormat="1" x14ac:dyDescent="0.3">
      <c r="A123" s="45" t="s">
        <v>28</v>
      </c>
      <c r="B123" s="46">
        <v>20</v>
      </c>
      <c r="C123" s="31">
        <v>15</v>
      </c>
      <c r="D123" s="47" t="s">
        <v>12</v>
      </c>
      <c r="E123" s="48">
        <v>58290</v>
      </c>
      <c r="F123" s="48">
        <v>-10490</v>
      </c>
      <c r="G123" s="48">
        <f t="shared" si="5"/>
        <v>47800</v>
      </c>
      <c r="H123" s="48">
        <v>-13750</v>
      </c>
      <c r="I123" s="48">
        <v>58290</v>
      </c>
      <c r="J123" s="48">
        <f t="shared" si="3"/>
        <v>92340</v>
      </c>
      <c r="K123" s="48">
        <v>-77000</v>
      </c>
      <c r="L123" s="48"/>
      <c r="M123" s="48">
        <f t="shared" si="4"/>
        <v>15340</v>
      </c>
    </row>
    <row r="124" spans="1:13" s="30" customFormat="1" x14ac:dyDescent="0.3">
      <c r="A124" s="45" t="s">
        <v>9</v>
      </c>
      <c r="B124" s="46">
        <v>10</v>
      </c>
      <c r="C124" s="46">
        <v>601002</v>
      </c>
      <c r="D124" s="47"/>
      <c r="E124" s="48">
        <v>12883</v>
      </c>
      <c r="F124" s="48"/>
      <c r="G124" s="48">
        <f t="shared" si="5"/>
        <v>12883</v>
      </c>
      <c r="H124" s="48"/>
      <c r="I124" s="48"/>
      <c r="J124" s="48">
        <f t="shared" si="3"/>
        <v>12883</v>
      </c>
      <c r="K124" s="48"/>
      <c r="L124" s="48"/>
      <c r="M124" s="48">
        <f t="shared" si="4"/>
        <v>12883</v>
      </c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2023-12-18T13:49:44Z</cp:lastPrinted>
  <dcterms:created xsi:type="dcterms:W3CDTF">2021-12-21T12:45:54Z</dcterms:created>
  <dcterms:modified xsi:type="dcterms:W3CDTF">2024-12-10T08:45:31Z</dcterms:modified>
</cp:coreProperties>
</file>